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азное\Имущ\"/>
    </mc:Choice>
  </mc:AlternateContent>
  <bookViews>
    <workbookView xWindow="240" yWindow="330" windowWidth="13395" windowHeight="7440" activeTab="3"/>
  </bookViews>
  <sheets>
    <sheet name="Лист1 (2018)" sheetId="6" r:id="rId1"/>
    <sheet name="Инвентарная книга (2)" sheetId="5" r:id="rId2"/>
    <sheet name="Лист2 (2)" sheetId="7" r:id="rId3"/>
    <sheet name="Лист3 (2)" sheetId="8" r:id="rId4"/>
  </sheets>
  <calcPr calcId="152511"/>
</workbook>
</file>

<file path=xl/calcChain.xml><?xml version="1.0" encoding="utf-8"?>
<calcChain xmlns="http://schemas.openxmlformats.org/spreadsheetml/2006/main">
  <c r="I9" i="8" l="1"/>
  <c r="H9" i="8"/>
  <c r="G8" i="8"/>
  <c r="F8" i="8"/>
  <c r="G9" i="8"/>
  <c r="F9" i="8"/>
  <c r="I8" i="8"/>
  <c r="H8" i="8"/>
  <c r="C49" i="7"/>
  <c r="E9" i="7"/>
  <c r="E10" i="7"/>
  <c r="E81" i="5" l="1"/>
  <c r="F81" i="5"/>
  <c r="F83" i="5" s="1"/>
  <c r="G80" i="5"/>
  <c r="H80" i="5"/>
  <c r="G78" i="5" l="1"/>
  <c r="H78" i="5" s="1"/>
  <c r="G79" i="5"/>
  <c r="H79" i="5" s="1"/>
  <c r="G76" i="5"/>
  <c r="G77" i="5"/>
  <c r="H77" i="5" s="1"/>
  <c r="G75" i="5"/>
  <c r="G74" i="5"/>
  <c r="G73" i="5"/>
  <c r="G72" i="5"/>
  <c r="H72" i="5"/>
  <c r="H73" i="5"/>
  <c r="H74" i="5"/>
  <c r="H75" i="5"/>
  <c r="G71" i="5"/>
  <c r="H71" i="5" s="1"/>
  <c r="G70" i="5"/>
  <c r="H70" i="5" s="1"/>
  <c r="G69" i="5"/>
  <c r="H69" i="5" s="1"/>
  <c r="G68" i="5"/>
  <c r="H68" i="5" s="1"/>
  <c r="G67" i="5"/>
  <c r="H67" i="5" s="1"/>
  <c r="G86" i="5"/>
  <c r="G87" i="5"/>
  <c r="G88" i="5"/>
  <c r="G89" i="5"/>
  <c r="G90" i="5"/>
  <c r="G91" i="5"/>
  <c r="G85" i="5"/>
  <c r="H85" i="5" s="1"/>
  <c r="H86" i="5"/>
  <c r="H87" i="5"/>
  <c r="H88" i="5"/>
  <c r="H89" i="5"/>
  <c r="H90" i="5"/>
  <c r="H91" i="5"/>
  <c r="F92" i="5"/>
  <c r="E92" i="5"/>
  <c r="G92" i="5"/>
  <c r="H92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H65" i="5" s="1"/>
  <c r="G66" i="5"/>
  <c r="H66" i="5" s="1"/>
  <c r="G81" i="5" l="1"/>
  <c r="H49" i="5"/>
  <c r="E83" i="5" l="1"/>
  <c r="H40" i="5"/>
  <c r="H64" i="5" l="1"/>
  <c r="H35" i="5"/>
  <c r="H34" i="5"/>
  <c r="H33" i="5"/>
  <c r="H32" i="5"/>
  <c r="H31" i="5"/>
  <c r="H39" i="5"/>
  <c r="H38" i="5"/>
  <c r="H37" i="5"/>
  <c r="H36" i="5"/>
  <c r="G82" i="5"/>
  <c r="H82" i="5" s="1"/>
  <c r="G83" i="5" l="1"/>
  <c r="E24" i="7"/>
  <c r="E23" i="7"/>
  <c r="E12" i="7"/>
  <c r="E11" i="7"/>
  <c r="H59" i="5" l="1"/>
  <c r="H30" i="5"/>
  <c r="H29" i="5"/>
  <c r="H28" i="5"/>
  <c r="H63" i="5"/>
  <c r="H62" i="5"/>
  <c r="H61" i="5"/>
  <c r="H60" i="5"/>
  <c r="H58" i="5"/>
  <c r="H57" i="5"/>
  <c r="H56" i="5"/>
  <c r="H55" i="5"/>
  <c r="H54" i="5"/>
  <c r="H53" i="5"/>
  <c r="H52" i="5"/>
  <c r="H51" i="5"/>
  <c r="H50" i="5"/>
  <c r="H48" i="5"/>
  <c r="H46" i="5"/>
  <c r="H26" i="5"/>
  <c r="H25" i="5"/>
  <c r="H24" i="5"/>
  <c r="H23" i="5"/>
  <c r="H22" i="5"/>
  <c r="H21" i="5"/>
  <c r="H17" i="5"/>
  <c r="H16" i="5"/>
  <c r="H15" i="5"/>
  <c r="H14" i="5"/>
  <c r="H13" i="5"/>
  <c r="H12" i="5"/>
  <c r="H11" i="5"/>
  <c r="H10" i="5"/>
  <c r="G7" i="5"/>
  <c r="H7" i="5" s="1"/>
  <c r="H8" i="5" l="1"/>
  <c r="H81" i="5"/>
  <c r="H27" i="5"/>
  <c r="H9" i="5"/>
  <c r="H83" i="5" l="1"/>
</calcChain>
</file>

<file path=xl/sharedStrings.xml><?xml version="1.0" encoding="utf-8"?>
<sst xmlns="http://schemas.openxmlformats.org/spreadsheetml/2006/main" count="362" uniqueCount="268">
  <si>
    <t xml:space="preserve">имущественных отношений </t>
  </si>
  <si>
    <t>Администрации Ялуторовского района</t>
  </si>
  <si>
    <t xml:space="preserve"> </t>
  </si>
  <si>
    <t>ОТЧЕТ</t>
  </si>
  <si>
    <t xml:space="preserve">                   (наименование учреждения)</t>
  </si>
  <si>
    <t>закрепленного  за ним муниципального имущества</t>
  </si>
  <si>
    <t xml:space="preserve">                        </t>
  </si>
  <si>
    <t>Раздел I «Общие сведения об учреждении»</t>
  </si>
  <si>
    <t>Перечень услуг (работ), которые оказываются потребителям за плату:</t>
  </si>
  <si>
    <t>№ п/п</t>
  </si>
  <si>
    <t>Наименование услуг (работ)</t>
  </si>
  <si>
    <t>Нормативно-правовой акт</t>
  </si>
  <si>
    <t>Потребитель услуг (работ)</t>
  </si>
  <si>
    <t>1.</t>
  </si>
  <si>
    <t>2.</t>
  </si>
  <si>
    <t>…</t>
  </si>
  <si>
    <t>Перечень документов, на основании которых учреждение осуществляет деятельность:</t>
  </si>
  <si>
    <t>Номер, дата выдачи</t>
  </si>
  <si>
    <t>Срок действия</t>
  </si>
  <si>
    <t>Количество штатных единиц:</t>
  </si>
  <si>
    <t>Количество штатных единиц</t>
  </si>
  <si>
    <t>Квалификация сотрудников</t>
  </si>
  <si>
    <t>Причины изменения</t>
  </si>
  <si>
    <t>На начало отчетного периода</t>
  </si>
  <si>
    <t>На конец отчетного периода</t>
  </si>
  <si>
    <t>Средняя заработная плата сотрудников учреждения:</t>
  </si>
  <si>
    <t>Наименование групп</t>
  </si>
  <si>
    <t>Средняя заработная плата</t>
  </si>
  <si>
    <t>Раздел II "Результат деятельности учреждения"</t>
  </si>
  <si>
    <t>Изменения балансовой (остаточной стоимости) нефинансовых активов:</t>
  </si>
  <si>
    <t>№</t>
  </si>
  <si>
    <t xml:space="preserve">Наименование </t>
  </si>
  <si>
    <t>основных средств</t>
  </si>
  <si>
    <t>Балансовая</t>
  </si>
  <si>
    <t>остаточная</t>
  </si>
  <si>
    <t>(тыс.руб)</t>
  </si>
  <si>
    <t xml:space="preserve">стоимость на начало </t>
  </si>
  <si>
    <t>года(тыс.руб)</t>
  </si>
  <si>
    <t>итого:</t>
  </si>
  <si>
    <t>стоимость на конец</t>
  </si>
  <si>
    <t>амортизации</t>
  </si>
  <si>
    <t xml:space="preserve">Сумма </t>
  </si>
  <si>
    <t>начисленной</t>
  </si>
  <si>
    <t>системный блок</t>
  </si>
  <si>
    <t>монитор Acer</t>
  </si>
  <si>
    <t>микрофон</t>
  </si>
  <si>
    <t>стол компьютерный</t>
  </si>
  <si>
    <t>шкаф для книг</t>
  </si>
  <si>
    <t>библиотечный фонд</t>
  </si>
  <si>
    <t xml:space="preserve">Изменение </t>
  </si>
  <si>
    <t>стоимости ОС</t>
  </si>
  <si>
    <t>к предыдущему</t>
  </si>
  <si>
    <t>году(%)</t>
  </si>
  <si>
    <t>Выставленные требования в возмещение ущерба по недостачам и хищениям материальных ценностей, денежных</t>
  </si>
  <si>
    <t>Сведения о дебиторской и кредиторской задолженности:</t>
  </si>
  <si>
    <t>Наименование задолженности</t>
  </si>
  <si>
    <t>На начало года</t>
  </si>
  <si>
    <t>На конец года</t>
  </si>
  <si>
    <t>Изменения</t>
  </si>
  <si>
    <t>задолженности к</t>
  </si>
  <si>
    <t>предыдущему</t>
  </si>
  <si>
    <t>году (%)</t>
  </si>
  <si>
    <t>Указание причин</t>
  </si>
  <si>
    <t>образования</t>
  </si>
  <si>
    <t>задолженности</t>
  </si>
  <si>
    <t>п/п</t>
  </si>
  <si>
    <t>Кредиторская задолженность</t>
  </si>
  <si>
    <t>Дебиторская задолженность</t>
  </si>
  <si>
    <t>Причины образования нереальной к взысканию суммы доходов,полученных учреждением от оказания платных услуг</t>
  </si>
  <si>
    <t>Цены на платные услуги (работы):</t>
  </si>
  <si>
    <t>Наименование платной услуги</t>
  </si>
  <si>
    <t>Общее количество потребителей, воспользовавшихся услугами (работами):</t>
  </si>
  <si>
    <t>в том числе платными услугами (работами).</t>
  </si>
  <si>
    <t>Количество жалоб потребителей и принятые по результатам их рассмотрения и меры</t>
  </si>
  <si>
    <t>Дополнительные показатели:</t>
  </si>
  <si>
    <t>Приложение</t>
  </si>
  <si>
    <t>к порядку составления и утверждения отчета о результатах</t>
  </si>
  <si>
    <t>деятельности муниципального учреждения и об использовании</t>
  </si>
  <si>
    <t>закрепленного за ним муниципального имущества</t>
  </si>
  <si>
    <t>Согласовано:</t>
  </si>
  <si>
    <t>Утверждено:</t>
  </si>
  <si>
    <t>Раздел III "Об использовинии имущества, закрепленного за учреждением"</t>
  </si>
  <si>
    <t>стоимость</t>
  </si>
  <si>
    <t>балансовая</t>
  </si>
  <si>
    <t>Ед.</t>
  </si>
  <si>
    <t>изм.</t>
  </si>
  <si>
    <t>Наименование показателя</t>
  </si>
  <si>
    <t>недвижимого имущества</t>
  </si>
  <si>
    <t>движимого имущества</t>
  </si>
  <si>
    <t xml:space="preserve"> в т.ч:</t>
  </si>
  <si>
    <t>Общая стоимость имущества закрепленного  учреждением</t>
  </si>
  <si>
    <t xml:space="preserve"> на праве оперативного управления,в т.ч:</t>
  </si>
  <si>
    <t>Общая стоимость закрепленного за муниципальным</t>
  </si>
  <si>
    <t xml:space="preserve"> учреждением на праве оперативного управления</t>
  </si>
  <si>
    <t xml:space="preserve">  имущества и переданного в аренду, в т.ч:</t>
  </si>
  <si>
    <t xml:space="preserve"> имущества и переданного в безвозмездное пользование</t>
  </si>
  <si>
    <t xml:space="preserve"> закрепленного за муниципальным учреждением на</t>
  </si>
  <si>
    <t xml:space="preserve"> праве оперативного управления, в т.ч:</t>
  </si>
  <si>
    <t>площадь недвижимого имущества,закрепленного за</t>
  </si>
  <si>
    <t xml:space="preserve"> управления, и переданного в аренду.</t>
  </si>
  <si>
    <t>муниципальным учреждением на праве оперативного</t>
  </si>
  <si>
    <t xml:space="preserve">площадь недвижимого имущества, закрепленного за </t>
  </si>
  <si>
    <t>муниципальным учреждением на праве  оперативного</t>
  </si>
  <si>
    <t xml:space="preserve"> управления, и переданного в безвозмездное пользование</t>
  </si>
  <si>
    <t>Количество объектов недвижемого имущества,закрепленного</t>
  </si>
  <si>
    <t xml:space="preserve"> за муниципальным учреждением на праве  оперативного</t>
  </si>
  <si>
    <t xml:space="preserve"> управления </t>
  </si>
  <si>
    <t>в установленном порядке имущетсвом, находящимся у</t>
  </si>
  <si>
    <t xml:space="preserve"> учреждения на праве оперативного управления</t>
  </si>
  <si>
    <t>кв.м</t>
  </si>
  <si>
    <t>Объём средств, полученных в отчетном году от распоряжения</t>
  </si>
  <si>
    <t>3.</t>
  </si>
  <si>
    <t>4.</t>
  </si>
  <si>
    <t>школа</t>
  </si>
  <si>
    <t>7.</t>
  </si>
  <si>
    <t>суммы кассовых и плановых выплат (с учетом восстановленных кассовых выплат) в разрезе выплат,предусмотренных</t>
  </si>
  <si>
    <t>суммы кассовых и плановых поступлений (с учетом возвратов) в разрезе поступлений,предусмотренных Планом</t>
  </si>
  <si>
    <t>Устав</t>
  </si>
  <si>
    <t>Лицензия</t>
  </si>
  <si>
    <t>Свидетельство об государственной аккредитации</t>
  </si>
  <si>
    <t>бессрочно</t>
  </si>
  <si>
    <t>Муниципальное задание</t>
  </si>
  <si>
    <r>
      <t xml:space="preserve">средств, а также от порчи материальных ценностей </t>
    </r>
    <r>
      <rPr>
        <u/>
        <sz val="10"/>
        <color theme="1"/>
        <rFont val="Calibri"/>
        <family val="2"/>
        <charset val="204"/>
        <scheme val="minor"/>
      </rPr>
      <t xml:space="preserve"> 0  </t>
    </r>
    <r>
      <rPr>
        <sz val="10"/>
        <color theme="1"/>
        <rFont val="Calibri"/>
        <family val="2"/>
        <charset val="204"/>
        <scheme val="minor"/>
      </rPr>
      <t>руб.</t>
    </r>
  </si>
  <si>
    <t>нет</t>
  </si>
  <si>
    <t>жалоб нет</t>
  </si>
  <si>
    <t xml:space="preserve">Сумма доходов,полученных от оказания платных услуг (работ): </t>
  </si>
  <si>
    <r>
      <t xml:space="preserve">(выполнения работ): </t>
    </r>
    <r>
      <rPr>
        <b/>
        <u/>
        <sz val="10"/>
        <color theme="1"/>
        <rFont val="Calibri"/>
        <family val="2"/>
        <charset val="204"/>
        <scheme val="minor"/>
      </rPr>
      <t>нет</t>
    </r>
  </si>
  <si>
    <t>руб</t>
  </si>
  <si>
    <t>Общая площадь объектов недвижемого имущества,</t>
  </si>
  <si>
    <t xml:space="preserve">Инвентарный </t>
  </si>
  <si>
    <t>номер</t>
  </si>
  <si>
    <t xml:space="preserve">Ввод в </t>
  </si>
  <si>
    <t>эксплуатацию</t>
  </si>
  <si>
    <t>дата</t>
  </si>
  <si>
    <t>Начальник отдела земельных и</t>
  </si>
  <si>
    <t>ноутбук Lenovo</t>
  </si>
  <si>
    <t>О1380023</t>
  </si>
  <si>
    <t>О1380007</t>
  </si>
  <si>
    <t>кассовый аппарат</t>
  </si>
  <si>
    <t>О1380027</t>
  </si>
  <si>
    <t>16..04.2008</t>
  </si>
  <si>
    <t>О1380030</t>
  </si>
  <si>
    <t>О1380031</t>
  </si>
  <si>
    <t>О1380032</t>
  </si>
  <si>
    <t>гитара акустическая вестерн</t>
  </si>
  <si>
    <t>О1380033</t>
  </si>
  <si>
    <t>гитара классическая Hohner HC-06</t>
  </si>
  <si>
    <t>О1380034</t>
  </si>
  <si>
    <t>принтер Xerox Phaer 3140</t>
  </si>
  <si>
    <t>О1380035</t>
  </si>
  <si>
    <t>музыкальный центр Samsung</t>
  </si>
  <si>
    <t>О1380036</t>
  </si>
  <si>
    <t>фотоаппарат Samsung</t>
  </si>
  <si>
    <t>О1380037</t>
  </si>
  <si>
    <t>О1380038</t>
  </si>
  <si>
    <t>комплект учебной мебели</t>
  </si>
  <si>
    <t>О1380039</t>
  </si>
  <si>
    <t>доска учебная</t>
  </si>
  <si>
    <t>экран настенный</t>
  </si>
  <si>
    <t>О1380040</t>
  </si>
  <si>
    <t>О1380041</t>
  </si>
  <si>
    <t>цифровое пианино</t>
  </si>
  <si>
    <t>О1380042</t>
  </si>
  <si>
    <t>О1380010</t>
  </si>
  <si>
    <t>палас 4*6</t>
  </si>
  <si>
    <t>О1380009</t>
  </si>
  <si>
    <t>О1380026</t>
  </si>
  <si>
    <t>01..02.2007</t>
  </si>
  <si>
    <t>20.11..2012</t>
  </si>
  <si>
    <t>факс Panasonik</t>
  </si>
  <si>
    <t>О1380028</t>
  </si>
  <si>
    <t>О1380029</t>
  </si>
  <si>
    <t>эл.газонокасилка</t>
  </si>
  <si>
    <t>тумба</t>
  </si>
  <si>
    <t>стол приставной</t>
  </si>
  <si>
    <t>этажерка</t>
  </si>
  <si>
    <t>стеллаж для книг</t>
  </si>
  <si>
    <t>аккустическая система</t>
  </si>
  <si>
    <t>мышь проводная</t>
  </si>
  <si>
    <t>Директор                                                                Чищенко Н.Ф</t>
  </si>
  <si>
    <t>Главный бухгалтер                                                                  Татурина И.Н</t>
  </si>
  <si>
    <t>О1380044</t>
  </si>
  <si>
    <t>Подготовительные курсы, ускоренный курс обучения, углубленный курс, репетиторство с обучающимися, курсы  по подготовке к поступлению в учебные заведения</t>
  </si>
  <si>
    <r>
      <t xml:space="preserve">Вид деятельности </t>
    </r>
    <r>
      <rPr>
        <u/>
        <sz val="10"/>
        <color theme="1"/>
        <rFont val="Times New Roman"/>
        <family val="1"/>
        <charset val="204"/>
      </rPr>
      <t>дополнительное образование</t>
    </r>
  </si>
  <si>
    <t>Директор, гл.бухгалтер, учителя,технически работник</t>
  </si>
  <si>
    <t>АУП (2 чел)</t>
  </si>
  <si>
    <t>Глава Ялуторовского района А.С.Гильгенберг</t>
  </si>
  <si>
    <t>А.С.Гильгенберг</t>
  </si>
  <si>
    <t>Н.Ф.Чищенко</t>
  </si>
  <si>
    <t xml:space="preserve">Директор МАУК ДО "Киёвская ДШИ"  </t>
  </si>
  <si>
    <r>
      <t xml:space="preserve">о результатах деятельности  </t>
    </r>
    <r>
      <rPr>
        <b/>
        <u/>
        <sz val="10"/>
        <color theme="1"/>
        <rFont val="Times New Roman"/>
        <family val="1"/>
        <charset val="204"/>
      </rPr>
      <t>МАУК ДО "Киёвская детская школа искусств"</t>
    </r>
    <r>
      <rPr>
        <sz val="10"/>
        <color theme="1"/>
        <rFont val="Times New Roman"/>
        <family val="1"/>
        <charset val="204"/>
      </rPr>
      <t xml:space="preserve">   </t>
    </r>
    <r>
      <rPr>
        <b/>
        <sz val="10"/>
        <color theme="1"/>
        <rFont val="Times New Roman"/>
        <family val="1"/>
        <charset val="204"/>
      </rPr>
      <t xml:space="preserve">и об использовании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</t>
    </r>
  </si>
  <si>
    <t xml:space="preserve">радиомикрофон </t>
  </si>
  <si>
    <t>рояль Kayserburg</t>
  </si>
  <si>
    <t>пианино отечественное</t>
  </si>
  <si>
    <t>домашний кинотеатр</t>
  </si>
  <si>
    <t>принтер Canon</t>
  </si>
  <si>
    <t>компьютер в комплекте</t>
  </si>
  <si>
    <t>25.11.2015г</t>
  </si>
  <si>
    <t>09.06.2009г</t>
  </si>
  <si>
    <t>25.11.2016г</t>
  </si>
  <si>
    <t>Согл.Постан.Адм.Ял.р-на №2109-п от 15.12.2016 г</t>
  </si>
  <si>
    <t>МОП (2 чел)</t>
  </si>
  <si>
    <t>итого по учреждению (8</t>
  </si>
  <si>
    <t>Учителя (4 чел)</t>
  </si>
  <si>
    <t>Забаланс</t>
  </si>
  <si>
    <t>Стулья стандартные 30 штук</t>
  </si>
  <si>
    <t>брошюратор Rayson SD-1501</t>
  </si>
  <si>
    <t>ламинатор Fellowes L80-A4</t>
  </si>
  <si>
    <t>машинка швейная ZINGER</t>
  </si>
  <si>
    <t>обеденная зона (столл+6стульев)</t>
  </si>
  <si>
    <t>пылесос LG V-C-585HT</t>
  </si>
  <si>
    <t>двухполостная активная акустическая система</t>
  </si>
  <si>
    <t>диван офисный кож.зам.</t>
  </si>
  <si>
    <t>ноутбук Lenovo V580 с 15.6</t>
  </si>
  <si>
    <t>стенка "Горка"</t>
  </si>
  <si>
    <t>мультимедийный проектор BenoQ MS502</t>
  </si>
  <si>
    <t>музыкальный центр LG RAD-114B</t>
  </si>
  <si>
    <t>радиомикрофон RITMIX RWN-221</t>
  </si>
  <si>
    <t>цифровое пианино со встроенной аккустикой YAMAHA</t>
  </si>
  <si>
    <t>телевизор LED 22 Samsung</t>
  </si>
  <si>
    <t>LED телевизор 22 Samsung</t>
  </si>
  <si>
    <t>LED телевизор 32 Samsung</t>
  </si>
  <si>
    <t>шкаф купе</t>
  </si>
  <si>
    <t>счетчик СТЭ-561 5-60А КЗ</t>
  </si>
  <si>
    <t>стол офисный</t>
  </si>
  <si>
    <t>манекен Dressform Mod 150</t>
  </si>
  <si>
    <t>О13800401</t>
  </si>
  <si>
    <t>стул компьютерный "Юпитер"</t>
  </si>
  <si>
    <t>радиомикрофон</t>
  </si>
  <si>
    <t>водонагреватель проточный Atlanta АТН-983</t>
  </si>
  <si>
    <t>Недвижимое имущество</t>
  </si>
  <si>
    <t>Движимое имущество</t>
  </si>
  <si>
    <t xml:space="preserve">_______________________ </t>
  </si>
  <si>
    <t>Инвентарная книга по состоянию на 01.01.2019г. (полный отчет)</t>
  </si>
  <si>
    <t>огнетушитель 2 шт</t>
  </si>
  <si>
    <t>пылесос Samsung SC-5241</t>
  </si>
  <si>
    <t xml:space="preserve">Комплект компьютерной техники </t>
  </si>
  <si>
    <t>2Gb *PCI*</t>
  </si>
  <si>
    <t>ноутбук HP 17</t>
  </si>
  <si>
    <t>Интерактивная доска ScreenMedial V-80</t>
  </si>
  <si>
    <t>Проектор NEC Projector</t>
  </si>
  <si>
    <t xml:space="preserve">магнитная маркерная доска с нотным станом и </t>
  </si>
  <si>
    <t>знаками музыкальной нотации</t>
  </si>
  <si>
    <t>стенд в кабинет музыки Динамика 0,7*0,7</t>
  </si>
  <si>
    <t>2.21.36(31-32)</t>
  </si>
  <si>
    <t>2.21.36/(1-30)</t>
  </si>
  <si>
    <t>4.21.36.33</t>
  </si>
  <si>
    <t>радиотелефон  Panasonic КХ-ТG2512</t>
  </si>
  <si>
    <t>холодильник BRAVO XR-100S</t>
  </si>
  <si>
    <t>4.21.36.34-41</t>
  </si>
  <si>
    <t>4.21.36.42-49</t>
  </si>
  <si>
    <t>4.21.36.50-64</t>
  </si>
  <si>
    <t>2.21.36.65</t>
  </si>
  <si>
    <t>мольберт напольный 8 шт</t>
  </si>
  <si>
    <t>стол ученический 8 шт</t>
  </si>
  <si>
    <t>стул ученический 15 шт</t>
  </si>
  <si>
    <t>стул ученический 1 шт</t>
  </si>
  <si>
    <t>3D- ручка Даджет 3Dali Plus 5 шт</t>
  </si>
  <si>
    <t>410124113-117</t>
  </si>
  <si>
    <t>410124118-120</t>
  </si>
  <si>
    <t>3D- палитра для 3D-ручек Даджет 3Dali Plus 3 шт</t>
  </si>
  <si>
    <t>410124125-126</t>
  </si>
  <si>
    <t>графический планшет Wacom Intuos Pro Medium 2 шт</t>
  </si>
  <si>
    <t>410124127-128</t>
  </si>
  <si>
    <t>нежилое здание (школа)</t>
  </si>
  <si>
    <t>1985г</t>
  </si>
  <si>
    <t xml:space="preserve">планом                                      </t>
  </si>
  <si>
    <t>на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</si>
</sst>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7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164" fontId="7" fillId="0" borderId="1" xfId="1" applyFont="1" applyBorder="1"/>
    <xf numFmtId="0" fontId="11" fillId="0" borderId="1" xfId="0" applyFont="1" applyBorder="1" applyAlignment="1">
      <alignment horizontal="center"/>
    </xf>
    <xf numFmtId="164" fontId="11" fillId="0" borderId="1" xfId="1" applyFont="1" applyBorder="1"/>
    <xf numFmtId="0" fontId="7" fillId="0" borderId="2" xfId="0" applyFont="1" applyBorder="1"/>
    <xf numFmtId="164" fontId="7" fillId="0" borderId="2" xfId="1" applyFont="1" applyBorder="1"/>
    <xf numFmtId="0" fontId="7" fillId="0" borderId="4" xfId="0" applyFont="1" applyBorder="1"/>
    <xf numFmtId="164" fontId="7" fillId="0" borderId="4" xfId="1" applyFont="1" applyBorder="1"/>
    <xf numFmtId="0" fontId="7" fillId="0" borderId="1" xfId="0" applyFont="1" applyBorder="1" applyAlignment="1"/>
    <xf numFmtId="0" fontId="7" fillId="0" borderId="3" xfId="0" applyFont="1" applyBorder="1"/>
    <xf numFmtId="0" fontId="7" fillId="0" borderId="11" xfId="0" applyFont="1" applyBorder="1"/>
    <xf numFmtId="0" fontId="7" fillId="0" borderId="0" xfId="0" applyFont="1" applyBorder="1"/>
    <xf numFmtId="2" fontId="7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center"/>
    </xf>
    <xf numFmtId="0" fontId="11" fillId="0" borderId="11" xfId="0" applyFont="1" applyBorder="1"/>
    <xf numFmtId="2" fontId="7" fillId="0" borderId="0" xfId="0" applyNumberFormat="1" applyFont="1" applyBorder="1"/>
    <xf numFmtId="0" fontId="0" fillId="0" borderId="0" xfId="0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right"/>
    </xf>
    <xf numFmtId="16" fontId="7" fillId="0" borderId="1" xfId="0" applyNumberFormat="1" applyFont="1" applyBorder="1" applyAlignment="1">
      <alignment horizontal="right"/>
    </xf>
    <xf numFmtId="14" fontId="7" fillId="0" borderId="4" xfId="0" applyNumberFormat="1" applyFont="1" applyBorder="1"/>
    <xf numFmtId="14" fontId="7" fillId="0" borderId="2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right"/>
    </xf>
    <xf numFmtId="14" fontId="7" fillId="0" borderId="3" xfId="0" applyNumberFormat="1" applyFont="1" applyBorder="1"/>
    <xf numFmtId="0" fontId="0" fillId="0" borderId="11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11" xfId="0" applyBorder="1" applyAlignment="1"/>
    <xf numFmtId="0" fontId="11" fillId="0" borderId="1" xfId="0" applyFont="1" applyBorder="1" applyAlignment="1">
      <alignment horizontal="left"/>
    </xf>
    <xf numFmtId="164" fontId="7" fillId="2" borderId="1" xfId="1" applyFont="1" applyFill="1" applyBorder="1"/>
    <xf numFmtId="164" fontId="7" fillId="2" borderId="4" xfId="1" applyFont="1" applyFill="1" applyBorder="1"/>
    <xf numFmtId="164" fontId="7" fillId="2" borderId="2" xfId="1" applyFont="1" applyFill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4" fontId="7" fillId="2" borderId="1" xfId="0" applyNumberFormat="1" applyFont="1" applyFill="1" applyBorder="1"/>
    <xf numFmtId="164" fontId="7" fillId="0" borderId="1" xfId="1" applyFont="1" applyBorder="1" applyAlignment="1">
      <alignment horizontal="right"/>
    </xf>
    <xf numFmtId="14" fontId="7" fillId="0" borderId="1" xfId="0" applyNumberFormat="1" applyFont="1" applyBorder="1" applyAlignment="1"/>
    <xf numFmtId="0" fontId="0" fillId="0" borderId="14" xfId="0" applyBorder="1"/>
    <xf numFmtId="0" fontId="7" fillId="0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14" fontId="7" fillId="0" borderId="0" xfId="0" applyNumberFormat="1" applyFont="1" applyBorder="1"/>
    <xf numFmtId="0" fontId="7" fillId="0" borderId="0" xfId="0" applyFont="1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2" borderId="2" xfId="0" applyFont="1" applyFill="1" applyBorder="1"/>
    <xf numFmtId="0" fontId="7" fillId="2" borderId="4" xfId="0" applyFont="1" applyFill="1" applyBorder="1"/>
    <xf numFmtId="14" fontId="7" fillId="0" borderId="9" xfId="0" applyNumberFormat="1" applyFont="1" applyBorder="1" applyAlignment="1">
      <alignment horizontal="right"/>
    </xf>
    <xf numFmtId="14" fontId="7" fillId="0" borderId="10" xfId="0" applyNumberFormat="1" applyFont="1" applyBorder="1" applyAlignment="1">
      <alignment horizontal="right"/>
    </xf>
    <xf numFmtId="164" fontId="7" fillId="0" borderId="1" xfId="1" applyFont="1" applyBorder="1" applyAlignment="1"/>
    <xf numFmtId="2" fontId="0" fillId="0" borderId="1" xfId="0" applyNumberFormat="1" applyBorder="1" applyAlignment="1"/>
    <xf numFmtId="164" fontId="11" fillId="0" borderId="1" xfId="1" applyFont="1" applyBorder="1" applyAlignment="1"/>
    <xf numFmtId="0" fontId="7" fillId="2" borderId="9" xfId="0" applyFont="1" applyFill="1" applyBorder="1"/>
    <xf numFmtId="0" fontId="7" fillId="2" borderId="10" xfId="0" applyFont="1" applyFill="1" applyBorder="1"/>
    <xf numFmtId="164" fontId="7" fillId="2" borderId="9" xfId="1" applyFont="1" applyFill="1" applyBorder="1" applyAlignment="1"/>
    <xf numFmtId="164" fontId="7" fillId="2" borderId="10" xfId="1" applyFont="1" applyFill="1" applyBorder="1" applyAlignment="1"/>
    <xf numFmtId="0" fontId="0" fillId="0" borderId="9" xfId="0" applyBorder="1"/>
    <xf numFmtId="164" fontId="7" fillId="0" borderId="10" xfId="1" applyFont="1" applyBorder="1" applyAlignment="1"/>
    <xf numFmtId="164" fontId="7" fillId="0" borderId="9" xfId="1" applyFont="1" applyBorder="1"/>
    <xf numFmtId="164" fontId="7" fillId="0" borderId="10" xfId="1" applyFont="1" applyBorder="1"/>
    <xf numFmtId="164" fontId="7" fillId="0" borderId="2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52" sqref="E52"/>
    </sheetView>
  </sheetViews>
  <sheetFormatPr defaultRowHeight="15" x14ac:dyDescent="0.25"/>
  <cols>
    <col min="1" max="1" width="6.140625" customWidth="1"/>
    <col min="2" max="2" width="26.42578125" customWidth="1"/>
    <col min="3" max="3" width="19.5703125" customWidth="1"/>
    <col min="4" max="4" width="22.5703125" customWidth="1"/>
    <col min="5" max="5" width="15.140625" customWidth="1"/>
  </cols>
  <sheetData>
    <row r="1" spans="1:5" x14ac:dyDescent="0.25">
      <c r="C1" s="96" t="s">
        <v>75</v>
      </c>
      <c r="D1" s="96"/>
      <c r="E1" s="96"/>
    </row>
    <row r="2" spans="1:5" x14ac:dyDescent="0.25">
      <c r="C2" s="96" t="s">
        <v>76</v>
      </c>
      <c r="D2" s="96"/>
      <c r="E2" s="96"/>
    </row>
    <row r="3" spans="1:5" x14ac:dyDescent="0.25">
      <c r="C3" s="96" t="s">
        <v>77</v>
      </c>
      <c r="D3" s="96"/>
      <c r="E3" s="96"/>
    </row>
    <row r="4" spans="1:5" x14ac:dyDescent="0.25">
      <c r="C4" s="96" t="s">
        <v>78</v>
      </c>
      <c r="D4" s="96"/>
      <c r="E4" s="96"/>
    </row>
    <row r="6" spans="1:5" x14ac:dyDescent="0.25">
      <c r="A6" s="97" t="s">
        <v>79</v>
      </c>
      <c r="B6" s="97"/>
      <c r="D6" s="97" t="s">
        <v>80</v>
      </c>
      <c r="E6" s="97"/>
    </row>
    <row r="7" spans="1:5" x14ac:dyDescent="0.25">
      <c r="A7" t="s">
        <v>186</v>
      </c>
      <c r="D7" t="s">
        <v>189</v>
      </c>
    </row>
    <row r="9" spans="1:5" x14ac:dyDescent="0.25">
      <c r="A9" s="73"/>
      <c r="B9" s="71" t="s">
        <v>187</v>
      </c>
      <c r="D9" s="100" t="s">
        <v>188</v>
      </c>
      <c r="E9" s="100"/>
    </row>
    <row r="10" spans="1:5" x14ac:dyDescent="0.25">
      <c r="A10" s="101"/>
      <c r="B10" s="101"/>
      <c r="C10" s="5"/>
    </row>
    <row r="11" spans="1:5" x14ac:dyDescent="0.25">
      <c r="A11" s="6" t="s">
        <v>134</v>
      </c>
      <c r="B11" s="5"/>
      <c r="C11" s="5"/>
    </row>
    <row r="12" spans="1:5" x14ac:dyDescent="0.25">
      <c r="A12" s="6" t="s">
        <v>0</v>
      </c>
      <c r="B12" s="5"/>
      <c r="C12" s="5"/>
    </row>
    <row r="13" spans="1:5" x14ac:dyDescent="0.25">
      <c r="A13" s="6" t="s">
        <v>1</v>
      </c>
      <c r="B13" s="5"/>
      <c r="C13" s="5"/>
    </row>
    <row r="14" spans="1:5" x14ac:dyDescent="0.25">
      <c r="A14" s="7"/>
      <c r="B14" s="5"/>
      <c r="C14" s="5"/>
    </row>
    <row r="15" spans="1:5" x14ac:dyDescent="0.25">
      <c r="A15" s="6" t="s">
        <v>232</v>
      </c>
      <c r="B15" s="5"/>
      <c r="C15" s="5"/>
    </row>
    <row r="16" spans="1:5" ht="15.75" x14ac:dyDescent="0.25">
      <c r="A16" s="2"/>
    </row>
    <row r="17" spans="1:5" ht="15.75" x14ac:dyDescent="0.25">
      <c r="A17" s="2" t="s">
        <v>2</v>
      </c>
    </row>
    <row r="18" spans="1:5" ht="15.75" x14ac:dyDescent="0.25">
      <c r="A18" s="2"/>
    </row>
    <row r="19" spans="1:5" x14ac:dyDescent="0.25">
      <c r="A19" s="98" t="s">
        <v>3</v>
      </c>
      <c r="B19" s="98"/>
      <c r="C19" s="98"/>
      <c r="D19" s="98"/>
      <c r="E19" s="98"/>
    </row>
    <row r="20" spans="1:5" x14ac:dyDescent="0.25">
      <c r="A20" s="99" t="s">
        <v>190</v>
      </c>
      <c r="B20" s="99"/>
      <c r="C20" s="99"/>
      <c r="D20" s="99"/>
      <c r="E20" s="99"/>
    </row>
    <row r="21" spans="1:5" x14ac:dyDescent="0.25">
      <c r="A21" s="95" t="s">
        <v>4</v>
      </c>
      <c r="B21" s="95"/>
      <c r="C21" s="95"/>
      <c r="D21" s="95"/>
      <c r="E21" s="95"/>
    </row>
    <row r="22" spans="1:5" x14ac:dyDescent="0.25">
      <c r="A22" s="99" t="s">
        <v>5</v>
      </c>
      <c r="B22" s="99"/>
      <c r="C22" s="99"/>
      <c r="D22" s="99"/>
      <c r="E22" s="99"/>
    </row>
    <row r="23" spans="1:5" ht="15.75" x14ac:dyDescent="0.25">
      <c r="A23" s="1" t="s">
        <v>6</v>
      </c>
    </row>
    <row r="24" spans="1:5" ht="15.75" x14ac:dyDescent="0.25">
      <c r="A24" s="1"/>
    </row>
    <row r="25" spans="1:5" x14ac:dyDescent="0.25">
      <c r="A25" s="7" t="s">
        <v>7</v>
      </c>
    </row>
    <row r="26" spans="1:5" x14ac:dyDescent="0.25">
      <c r="A26" s="6" t="s">
        <v>183</v>
      </c>
    </row>
    <row r="27" spans="1:5" ht="15.75" x14ac:dyDescent="0.25">
      <c r="A27" s="1"/>
    </row>
    <row r="28" spans="1:5" x14ac:dyDescent="0.25">
      <c r="A28" s="6" t="s">
        <v>8</v>
      </c>
    </row>
    <row r="29" spans="1:5" ht="25.5" x14ac:dyDescent="0.25">
      <c r="A29" s="59" t="s">
        <v>9</v>
      </c>
      <c r="B29" s="59" t="s">
        <v>10</v>
      </c>
      <c r="C29" s="59" t="s">
        <v>11</v>
      </c>
      <c r="D29" s="59" t="s">
        <v>12</v>
      </c>
    </row>
    <row r="30" spans="1:5" ht="89.25" x14ac:dyDescent="0.25">
      <c r="A30" s="8" t="s">
        <v>13</v>
      </c>
      <c r="B30" s="8" t="s">
        <v>182</v>
      </c>
      <c r="C30" s="8"/>
      <c r="D30" s="8"/>
    </row>
    <row r="31" spans="1:5" x14ac:dyDescent="0.25">
      <c r="A31" s="8" t="s">
        <v>14</v>
      </c>
      <c r="B31" s="8"/>
      <c r="C31" s="8"/>
      <c r="D31" s="8"/>
    </row>
    <row r="32" spans="1:5" x14ac:dyDescent="0.25">
      <c r="A32" s="8" t="s">
        <v>15</v>
      </c>
      <c r="B32" s="8"/>
      <c r="C32" s="8"/>
      <c r="D32" s="8"/>
    </row>
    <row r="33" spans="1:6" ht="15.75" x14ac:dyDescent="0.25">
      <c r="A33" s="9" t="s">
        <v>2</v>
      </c>
      <c r="B33" s="4"/>
      <c r="C33" s="4"/>
      <c r="D33" s="4"/>
    </row>
    <row r="34" spans="1:6" x14ac:dyDescent="0.25">
      <c r="A34" s="6" t="s">
        <v>16</v>
      </c>
    </row>
    <row r="35" spans="1:6" x14ac:dyDescent="0.25">
      <c r="A35" s="59" t="s">
        <v>9</v>
      </c>
      <c r="B35" s="59" t="s">
        <v>11</v>
      </c>
      <c r="C35" s="59" t="s">
        <v>17</v>
      </c>
      <c r="D35" s="59" t="s">
        <v>18</v>
      </c>
    </row>
    <row r="36" spans="1:6" x14ac:dyDescent="0.25">
      <c r="A36" s="8" t="s">
        <v>13</v>
      </c>
      <c r="B36" s="8" t="s">
        <v>117</v>
      </c>
      <c r="C36" s="29" t="s">
        <v>199</v>
      </c>
      <c r="D36" s="8"/>
    </row>
    <row r="37" spans="1:6" x14ac:dyDescent="0.25">
      <c r="A37" s="8" t="s">
        <v>14</v>
      </c>
      <c r="B37" s="8" t="s">
        <v>118</v>
      </c>
      <c r="C37" s="29" t="s">
        <v>197</v>
      </c>
      <c r="D37" s="8" t="s">
        <v>120</v>
      </c>
    </row>
    <row r="38" spans="1:6" ht="25.5" x14ac:dyDescent="0.25">
      <c r="A38" s="8" t="s">
        <v>111</v>
      </c>
      <c r="B38" s="8" t="s">
        <v>119</v>
      </c>
      <c r="C38" s="29" t="s">
        <v>198</v>
      </c>
      <c r="D38" s="8" t="s">
        <v>120</v>
      </c>
    </row>
    <row r="39" spans="1:6" ht="42" customHeight="1" x14ac:dyDescent="0.25">
      <c r="A39" s="8" t="s">
        <v>112</v>
      </c>
      <c r="B39" s="8" t="s">
        <v>121</v>
      </c>
      <c r="C39" s="29" t="s">
        <v>200</v>
      </c>
      <c r="D39" s="8"/>
    </row>
    <row r="40" spans="1:6" x14ac:dyDescent="0.25">
      <c r="A40" s="30"/>
      <c r="B40" s="30"/>
      <c r="C40" s="31"/>
      <c r="D40" s="30"/>
    </row>
    <row r="41" spans="1:6" ht="15.75" x14ac:dyDescent="0.25">
      <c r="A41" s="1"/>
    </row>
    <row r="42" spans="1:6" x14ac:dyDescent="0.25">
      <c r="A42" s="6" t="s">
        <v>19</v>
      </c>
      <c r="B42" s="5"/>
      <c r="C42" s="5"/>
      <c r="D42" s="5"/>
      <c r="E42" s="5"/>
    </row>
    <row r="43" spans="1:6" ht="47.25" customHeight="1" x14ac:dyDescent="0.25">
      <c r="A43" s="104" t="s">
        <v>9</v>
      </c>
      <c r="B43" s="104"/>
      <c r="C43" s="104" t="s">
        <v>20</v>
      </c>
      <c r="D43" s="104" t="s">
        <v>21</v>
      </c>
      <c r="E43" s="104" t="s">
        <v>22</v>
      </c>
      <c r="F43" s="3"/>
    </row>
    <row r="44" spans="1:6" x14ac:dyDescent="0.25">
      <c r="A44" s="104"/>
      <c r="B44" s="104"/>
      <c r="C44" s="104"/>
      <c r="D44" s="104"/>
      <c r="E44" s="104"/>
      <c r="F44" s="3"/>
    </row>
    <row r="45" spans="1:6" ht="42.75" customHeight="1" x14ac:dyDescent="0.25">
      <c r="A45" s="8" t="s">
        <v>13</v>
      </c>
      <c r="B45" s="8" t="s">
        <v>23</v>
      </c>
      <c r="C45" s="8">
        <v>8</v>
      </c>
      <c r="D45" s="8" t="s">
        <v>184</v>
      </c>
      <c r="E45" s="8"/>
      <c r="F45" s="3"/>
    </row>
    <row r="46" spans="1:6" x14ac:dyDescent="0.25">
      <c r="A46" s="8" t="s">
        <v>14</v>
      </c>
      <c r="B46" s="8" t="s">
        <v>24</v>
      </c>
      <c r="C46" s="8">
        <v>8</v>
      </c>
      <c r="D46" s="8"/>
      <c r="E46" s="8"/>
      <c r="F46" s="3"/>
    </row>
    <row r="47" spans="1:6" x14ac:dyDescent="0.25">
      <c r="A47" s="6"/>
      <c r="B47" s="5"/>
      <c r="C47" s="5"/>
      <c r="D47" s="5"/>
      <c r="E47" s="5"/>
    </row>
    <row r="48" spans="1:6" x14ac:dyDescent="0.25">
      <c r="A48" s="6" t="s">
        <v>25</v>
      </c>
      <c r="B48" s="5"/>
      <c r="C48" s="5"/>
      <c r="D48" s="5"/>
      <c r="E48" s="5"/>
    </row>
    <row r="49" spans="1:5" ht="25.5" x14ac:dyDescent="0.25">
      <c r="A49" s="59" t="s">
        <v>9</v>
      </c>
      <c r="B49" s="59" t="s">
        <v>26</v>
      </c>
      <c r="C49" s="59" t="s">
        <v>27</v>
      </c>
      <c r="D49" s="5"/>
      <c r="E49" s="5"/>
    </row>
    <row r="50" spans="1:5" x14ac:dyDescent="0.25">
      <c r="A50" s="59"/>
      <c r="B50" s="59" t="s">
        <v>113</v>
      </c>
      <c r="C50" s="59"/>
      <c r="D50" s="5"/>
      <c r="E50" s="5"/>
    </row>
    <row r="51" spans="1:5" x14ac:dyDescent="0.25">
      <c r="A51" s="8" t="s">
        <v>13</v>
      </c>
      <c r="B51" s="8" t="s">
        <v>185</v>
      </c>
      <c r="C51" s="8">
        <v>65955.070000000007</v>
      </c>
      <c r="D51" s="5"/>
      <c r="E51" s="5"/>
    </row>
    <row r="52" spans="1:5" x14ac:dyDescent="0.25">
      <c r="A52" s="8" t="s">
        <v>14</v>
      </c>
      <c r="B52" s="8" t="s">
        <v>203</v>
      </c>
      <c r="C52" s="8">
        <v>43386.06</v>
      </c>
      <c r="D52" s="5"/>
      <c r="E52" s="5"/>
    </row>
    <row r="53" spans="1:5" x14ac:dyDescent="0.25">
      <c r="A53" s="8" t="s">
        <v>114</v>
      </c>
      <c r="B53" s="8" t="s">
        <v>201</v>
      </c>
      <c r="C53" s="8">
        <v>24799.759999999998</v>
      </c>
      <c r="D53" s="5"/>
      <c r="E53" s="5"/>
    </row>
    <row r="54" spans="1:5" x14ac:dyDescent="0.25">
      <c r="A54" s="102" t="s">
        <v>202</v>
      </c>
      <c r="B54" s="103"/>
      <c r="C54" s="12">
        <v>41670.11</v>
      </c>
      <c r="D54" s="5"/>
      <c r="E54" s="5"/>
    </row>
    <row r="55" spans="1:5" x14ac:dyDescent="0.25">
      <c r="A55" s="5"/>
      <c r="B55" s="5"/>
      <c r="C55" s="5"/>
      <c r="D55" s="5"/>
      <c r="E55" s="5"/>
    </row>
  </sheetData>
  <mergeCells count="18">
    <mergeCell ref="A54:B54"/>
    <mergeCell ref="A22:E22"/>
    <mergeCell ref="A43:A44"/>
    <mergeCell ref="B43:B44"/>
    <mergeCell ref="C43:C44"/>
    <mergeCell ref="D43:D44"/>
    <mergeCell ref="E43:E44"/>
    <mergeCell ref="A21:E21"/>
    <mergeCell ref="C1:E1"/>
    <mergeCell ref="C2:E2"/>
    <mergeCell ref="C3:E3"/>
    <mergeCell ref="C4:E4"/>
    <mergeCell ref="A6:B6"/>
    <mergeCell ref="D6:E6"/>
    <mergeCell ref="A19:E19"/>
    <mergeCell ref="A20:E20"/>
    <mergeCell ref="D9:E9"/>
    <mergeCell ref="A10:B10"/>
  </mergeCells>
  <pageMargins left="0.70866141732283472" right="0.11811023622047245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opLeftCell="A68" workbookViewId="0">
      <selection activeCell="F35" sqref="F35"/>
    </sheetView>
  </sheetViews>
  <sheetFormatPr defaultRowHeight="15" x14ac:dyDescent="0.25"/>
  <cols>
    <col min="1" max="1" width="3.140625" customWidth="1"/>
    <col min="2" max="2" width="13.42578125" customWidth="1"/>
    <col min="3" max="3" width="13.28515625" customWidth="1"/>
    <col min="4" max="4" width="44.85546875" customWidth="1"/>
    <col min="5" max="5" width="17.7109375" customWidth="1"/>
    <col min="6" max="6" width="14.5703125" customWidth="1"/>
    <col min="7" max="7" width="17.5703125" customWidth="1"/>
    <col min="8" max="8" width="14.28515625" customWidth="1"/>
  </cols>
  <sheetData>
    <row r="1" spans="1:8" x14ac:dyDescent="0.25">
      <c r="A1" s="105" t="s">
        <v>233</v>
      </c>
      <c r="B1" s="105"/>
      <c r="C1" s="105"/>
      <c r="D1" s="105"/>
      <c r="E1" s="105"/>
      <c r="F1" s="105"/>
      <c r="G1" s="105"/>
      <c r="H1" s="105"/>
    </row>
    <row r="3" spans="1:8" x14ac:dyDescent="0.25">
      <c r="A3" s="106" t="s">
        <v>30</v>
      </c>
      <c r="B3" s="55"/>
      <c r="C3" s="55" t="s">
        <v>131</v>
      </c>
      <c r="D3" s="49"/>
      <c r="E3" s="37" t="s">
        <v>33</v>
      </c>
      <c r="F3" s="49" t="s">
        <v>41</v>
      </c>
      <c r="G3" s="49" t="s">
        <v>33</v>
      </c>
      <c r="H3" s="49" t="s">
        <v>49</v>
      </c>
    </row>
    <row r="4" spans="1:8" x14ac:dyDescent="0.25">
      <c r="A4" s="107"/>
      <c r="B4" s="56" t="s">
        <v>129</v>
      </c>
      <c r="C4" s="56" t="s">
        <v>132</v>
      </c>
      <c r="D4" s="50" t="s">
        <v>31</v>
      </c>
      <c r="E4" s="38" t="s">
        <v>34</v>
      </c>
      <c r="F4" s="50" t="s">
        <v>42</v>
      </c>
      <c r="G4" s="50" t="s">
        <v>34</v>
      </c>
      <c r="H4" s="50" t="s">
        <v>50</v>
      </c>
    </row>
    <row r="5" spans="1:8" x14ac:dyDescent="0.25">
      <c r="A5" s="107"/>
      <c r="B5" s="56" t="s">
        <v>130</v>
      </c>
      <c r="C5" s="56" t="s">
        <v>133</v>
      </c>
      <c r="D5" s="50" t="s">
        <v>32</v>
      </c>
      <c r="E5" s="38" t="s">
        <v>36</v>
      </c>
      <c r="F5" s="50" t="s">
        <v>40</v>
      </c>
      <c r="G5" s="50" t="s">
        <v>39</v>
      </c>
      <c r="H5" s="50" t="s">
        <v>51</v>
      </c>
    </row>
    <row r="6" spans="1:8" x14ac:dyDescent="0.25">
      <c r="A6" s="108"/>
      <c r="B6" s="57"/>
      <c r="C6" s="57"/>
      <c r="D6" s="22"/>
      <c r="E6" s="39" t="s">
        <v>37</v>
      </c>
      <c r="F6" s="51"/>
      <c r="G6" s="51" t="s">
        <v>37</v>
      </c>
      <c r="H6" s="51" t="s">
        <v>52</v>
      </c>
    </row>
    <row r="7" spans="1:8" x14ac:dyDescent="0.25">
      <c r="A7" s="12">
        <v>1</v>
      </c>
      <c r="B7" s="41">
        <v>210136111</v>
      </c>
      <c r="C7" s="46">
        <v>42676</v>
      </c>
      <c r="D7" s="22" t="s">
        <v>228</v>
      </c>
      <c r="E7" s="75">
        <v>4450</v>
      </c>
      <c r="F7" s="17">
        <v>4450</v>
      </c>
      <c r="G7" s="17">
        <f>E7-F7</f>
        <v>0</v>
      </c>
      <c r="H7" s="40">
        <f>(G7*100%)/E7</f>
        <v>0</v>
      </c>
    </row>
    <row r="8" spans="1:8" x14ac:dyDescent="0.25">
      <c r="A8" s="12">
        <v>2</v>
      </c>
      <c r="B8" s="53" t="s">
        <v>137</v>
      </c>
      <c r="C8" s="46"/>
      <c r="D8" s="79" t="s">
        <v>45</v>
      </c>
      <c r="E8" s="75">
        <v>3210</v>
      </c>
      <c r="F8" s="17">
        <v>3210</v>
      </c>
      <c r="G8" s="17">
        <f t="shared" ref="G8:G81" si="0">E8-F8</f>
        <v>0</v>
      </c>
      <c r="H8" s="40">
        <f>(G8*100%)/E8</f>
        <v>0</v>
      </c>
    </row>
    <row r="9" spans="1:8" x14ac:dyDescent="0.25">
      <c r="A9" s="12">
        <v>3</v>
      </c>
      <c r="B9" s="42" t="s">
        <v>136</v>
      </c>
      <c r="C9" s="42"/>
      <c r="D9" s="79" t="s">
        <v>138</v>
      </c>
      <c r="E9" s="75">
        <v>15087</v>
      </c>
      <c r="F9" s="17">
        <v>15087</v>
      </c>
      <c r="G9" s="17">
        <f t="shared" si="0"/>
        <v>0</v>
      </c>
      <c r="H9" s="40">
        <f>(G9*100%)/E9</f>
        <v>0</v>
      </c>
    </row>
    <row r="10" spans="1:8" x14ac:dyDescent="0.25">
      <c r="A10" s="12">
        <v>4</v>
      </c>
      <c r="B10" s="42" t="s">
        <v>139</v>
      </c>
      <c r="C10" s="42" t="s">
        <v>140</v>
      </c>
      <c r="D10" s="79" t="s">
        <v>44</v>
      </c>
      <c r="E10" s="75">
        <v>5999</v>
      </c>
      <c r="F10" s="17">
        <v>5999</v>
      </c>
      <c r="G10" s="17">
        <f t="shared" si="0"/>
        <v>0</v>
      </c>
      <c r="H10" s="40">
        <f t="shared" ref="H10:H17" si="1">(G10*100%)/E10</f>
        <v>0</v>
      </c>
    </row>
    <row r="11" spans="1:8" x14ac:dyDescent="0.25">
      <c r="A11" s="12">
        <v>5</v>
      </c>
      <c r="B11" s="53" t="s">
        <v>141</v>
      </c>
      <c r="C11" s="44">
        <v>40525</v>
      </c>
      <c r="D11" s="79" t="s">
        <v>43</v>
      </c>
      <c r="E11" s="75">
        <v>15326</v>
      </c>
      <c r="F11" s="17">
        <v>15326</v>
      </c>
      <c r="G11" s="17">
        <f t="shared" si="0"/>
        <v>0</v>
      </c>
      <c r="H11" s="40">
        <f t="shared" si="1"/>
        <v>0</v>
      </c>
    </row>
    <row r="12" spans="1:8" x14ac:dyDescent="0.25">
      <c r="A12" s="12">
        <v>6</v>
      </c>
      <c r="B12" s="53" t="s">
        <v>142</v>
      </c>
      <c r="C12" s="44">
        <v>40512</v>
      </c>
      <c r="D12" s="79" t="s">
        <v>216</v>
      </c>
      <c r="E12" s="75">
        <v>6540</v>
      </c>
      <c r="F12" s="17">
        <v>6540</v>
      </c>
      <c r="G12" s="17">
        <f t="shared" si="0"/>
        <v>0</v>
      </c>
      <c r="H12" s="40">
        <f t="shared" si="1"/>
        <v>0</v>
      </c>
    </row>
    <row r="13" spans="1:8" x14ac:dyDescent="0.25">
      <c r="A13" s="12">
        <v>7</v>
      </c>
      <c r="B13" s="53" t="s">
        <v>143</v>
      </c>
      <c r="C13" s="44">
        <v>40512</v>
      </c>
      <c r="D13" s="79" t="s">
        <v>144</v>
      </c>
      <c r="E13" s="75">
        <v>7000</v>
      </c>
      <c r="F13" s="17">
        <v>7000</v>
      </c>
      <c r="G13" s="17">
        <f t="shared" si="0"/>
        <v>0</v>
      </c>
      <c r="H13" s="40">
        <f t="shared" si="1"/>
        <v>0</v>
      </c>
    </row>
    <row r="14" spans="1:8" x14ac:dyDescent="0.25">
      <c r="A14" s="12">
        <v>8</v>
      </c>
      <c r="B14" s="53" t="s">
        <v>145</v>
      </c>
      <c r="C14" s="44">
        <v>40512</v>
      </c>
      <c r="D14" s="79" t="s">
        <v>146</v>
      </c>
      <c r="E14" s="75">
        <v>2900</v>
      </c>
      <c r="F14" s="17">
        <v>2900</v>
      </c>
      <c r="G14" s="17">
        <f t="shared" si="0"/>
        <v>0</v>
      </c>
      <c r="H14" s="40">
        <f t="shared" si="1"/>
        <v>0</v>
      </c>
    </row>
    <row r="15" spans="1:8" x14ac:dyDescent="0.25">
      <c r="A15" s="12">
        <v>9</v>
      </c>
      <c r="B15" s="53" t="s">
        <v>147</v>
      </c>
      <c r="C15" s="44">
        <v>40585</v>
      </c>
      <c r="D15" s="79" t="s">
        <v>148</v>
      </c>
      <c r="E15" s="75">
        <v>6498</v>
      </c>
      <c r="F15" s="17">
        <v>6498</v>
      </c>
      <c r="G15" s="17">
        <f t="shared" si="0"/>
        <v>0</v>
      </c>
      <c r="H15" s="40">
        <f t="shared" si="1"/>
        <v>0</v>
      </c>
    </row>
    <row r="16" spans="1:8" x14ac:dyDescent="0.25">
      <c r="A16" s="12">
        <v>10</v>
      </c>
      <c r="B16" s="53" t="s">
        <v>149</v>
      </c>
      <c r="C16" s="44">
        <v>40887</v>
      </c>
      <c r="D16" s="79" t="s">
        <v>150</v>
      </c>
      <c r="E16" s="75">
        <v>6600</v>
      </c>
      <c r="F16" s="17">
        <v>6600</v>
      </c>
      <c r="G16" s="17">
        <f t="shared" si="0"/>
        <v>0</v>
      </c>
      <c r="H16" s="40">
        <f t="shared" si="1"/>
        <v>0</v>
      </c>
    </row>
    <row r="17" spans="1:8" x14ac:dyDescent="0.25">
      <c r="A17" s="12">
        <v>11</v>
      </c>
      <c r="B17" s="53" t="s">
        <v>151</v>
      </c>
      <c r="C17" s="47">
        <v>40887</v>
      </c>
      <c r="D17" s="79" t="s">
        <v>217</v>
      </c>
      <c r="E17" s="75">
        <v>1910</v>
      </c>
      <c r="F17" s="17">
        <v>1910</v>
      </c>
      <c r="G17" s="17">
        <f t="shared" si="0"/>
        <v>0</v>
      </c>
      <c r="H17" s="40">
        <f t="shared" si="1"/>
        <v>0</v>
      </c>
    </row>
    <row r="18" spans="1:8" x14ac:dyDescent="0.25">
      <c r="A18" s="53">
        <v>12</v>
      </c>
      <c r="B18" s="69" t="s">
        <v>153</v>
      </c>
      <c r="C18" s="44">
        <v>40887</v>
      </c>
      <c r="D18" s="80" t="s">
        <v>152</v>
      </c>
      <c r="E18" s="76">
        <v>3690</v>
      </c>
      <c r="F18" s="23">
        <v>3690</v>
      </c>
      <c r="G18" s="17">
        <f t="shared" si="0"/>
        <v>0</v>
      </c>
      <c r="H18" s="22"/>
    </row>
    <row r="19" spans="1:8" ht="15.75" thickBot="1" x14ac:dyDescent="0.3">
      <c r="A19" s="53">
        <v>13</v>
      </c>
      <c r="B19" s="53" t="s">
        <v>154</v>
      </c>
      <c r="C19" s="70">
        <v>41153</v>
      </c>
      <c r="D19" s="79" t="s">
        <v>155</v>
      </c>
      <c r="E19" s="75">
        <v>30400</v>
      </c>
      <c r="F19" s="17">
        <v>30400</v>
      </c>
      <c r="G19" s="17">
        <f t="shared" si="0"/>
        <v>0</v>
      </c>
      <c r="H19" s="20"/>
    </row>
    <row r="20" spans="1:8" x14ac:dyDescent="0.25">
      <c r="A20" s="53">
        <v>14</v>
      </c>
      <c r="B20" s="52" t="s">
        <v>154</v>
      </c>
      <c r="C20" s="47">
        <v>41520</v>
      </c>
      <c r="D20" s="81" t="s">
        <v>215</v>
      </c>
      <c r="E20" s="77">
        <v>19400</v>
      </c>
      <c r="F20" s="21">
        <v>19400</v>
      </c>
      <c r="G20" s="17">
        <f t="shared" si="0"/>
        <v>0</v>
      </c>
      <c r="H20" s="48"/>
    </row>
    <row r="21" spans="1:8" x14ac:dyDescent="0.25">
      <c r="A21" s="12">
        <v>15</v>
      </c>
      <c r="B21" s="53" t="s">
        <v>156</v>
      </c>
      <c r="C21" s="43">
        <v>41143</v>
      </c>
      <c r="D21" s="79" t="s">
        <v>157</v>
      </c>
      <c r="E21" s="75">
        <v>4750</v>
      </c>
      <c r="F21" s="17">
        <v>4750</v>
      </c>
      <c r="G21" s="17">
        <f t="shared" si="0"/>
        <v>0</v>
      </c>
      <c r="H21" s="40">
        <f t="shared" ref="H21:H40" si="2">(G21*100%)/E21</f>
        <v>0</v>
      </c>
    </row>
    <row r="22" spans="1:8" x14ac:dyDescent="0.25">
      <c r="A22" s="12">
        <v>16</v>
      </c>
      <c r="B22" s="53" t="s">
        <v>156</v>
      </c>
      <c r="C22" s="43">
        <v>41520</v>
      </c>
      <c r="D22" s="79" t="s">
        <v>158</v>
      </c>
      <c r="E22" s="75">
        <v>3010</v>
      </c>
      <c r="F22" s="17">
        <v>3010</v>
      </c>
      <c r="G22" s="17">
        <f t="shared" si="0"/>
        <v>0</v>
      </c>
      <c r="H22" s="40">
        <f t="shared" si="2"/>
        <v>0</v>
      </c>
    </row>
    <row r="23" spans="1:8" x14ac:dyDescent="0.25">
      <c r="A23" s="12">
        <v>17</v>
      </c>
      <c r="B23" s="53" t="s">
        <v>226</v>
      </c>
      <c r="C23" s="43">
        <v>41143</v>
      </c>
      <c r="D23" s="79" t="s">
        <v>157</v>
      </c>
      <c r="E23" s="75">
        <v>9000</v>
      </c>
      <c r="F23" s="17">
        <v>9000</v>
      </c>
      <c r="G23" s="17">
        <f t="shared" si="0"/>
        <v>0</v>
      </c>
      <c r="H23" s="40">
        <f t="shared" si="2"/>
        <v>0</v>
      </c>
    </row>
    <row r="24" spans="1:8" x14ac:dyDescent="0.25">
      <c r="A24" s="12">
        <v>18</v>
      </c>
      <c r="B24" s="53" t="s">
        <v>159</v>
      </c>
      <c r="C24" s="43">
        <v>41520</v>
      </c>
      <c r="D24" s="79" t="s">
        <v>213</v>
      </c>
      <c r="E24" s="75">
        <v>22850</v>
      </c>
      <c r="F24" s="17">
        <v>22850</v>
      </c>
      <c r="G24" s="17">
        <f t="shared" si="0"/>
        <v>0</v>
      </c>
      <c r="H24" s="40">
        <f t="shared" si="2"/>
        <v>0</v>
      </c>
    </row>
    <row r="25" spans="1:8" x14ac:dyDescent="0.25">
      <c r="A25" s="12">
        <v>19</v>
      </c>
      <c r="B25" s="53" t="s">
        <v>160</v>
      </c>
      <c r="C25" s="43">
        <v>41520</v>
      </c>
      <c r="D25" s="79" t="s">
        <v>219</v>
      </c>
      <c r="E25" s="75">
        <v>24740</v>
      </c>
      <c r="F25" s="17">
        <v>24740</v>
      </c>
      <c r="G25" s="17">
        <f t="shared" si="0"/>
        <v>0</v>
      </c>
      <c r="H25" s="40">
        <f t="shared" si="2"/>
        <v>0</v>
      </c>
    </row>
    <row r="26" spans="1:8" x14ac:dyDescent="0.25">
      <c r="A26" s="12">
        <v>20</v>
      </c>
      <c r="B26" s="53" t="s">
        <v>162</v>
      </c>
      <c r="C26" s="43">
        <v>41520</v>
      </c>
      <c r="D26" s="79" t="s">
        <v>218</v>
      </c>
      <c r="E26" s="75">
        <v>50000</v>
      </c>
      <c r="F26" s="17">
        <v>50000</v>
      </c>
      <c r="G26" s="17">
        <f t="shared" si="0"/>
        <v>0</v>
      </c>
      <c r="H26" s="40">
        <f t="shared" si="2"/>
        <v>0</v>
      </c>
    </row>
    <row r="27" spans="1:8" x14ac:dyDescent="0.25">
      <c r="A27" s="12">
        <v>21</v>
      </c>
      <c r="B27" s="53" t="s">
        <v>153</v>
      </c>
      <c r="C27" s="43">
        <v>41260</v>
      </c>
      <c r="D27" s="79" t="s">
        <v>135</v>
      </c>
      <c r="E27" s="75">
        <v>23700</v>
      </c>
      <c r="F27" s="17">
        <v>23700</v>
      </c>
      <c r="G27" s="17">
        <f t="shared" si="0"/>
        <v>0</v>
      </c>
      <c r="H27" s="40">
        <f t="shared" si="2"/>
        <v>0</v>
      </c>
    </row>
    <row r="28" spans="1:8" x14ac:dyDescent="0.25">
      <c r="A28" s="12">
        <v>22</v>
      </c>
      <c r="B28" s="53" t="s">
        <v>154</v>
      </c>
      <c r="C28" s="43">
        <v>41260</v>
      </c>
      <c r="D28" s="79" t="s">
        <v>177</v>
      </c>
      <c r="E28" s="75">
        <v>3500</v>
      </c>
      <c r="F28" s="17">
        <v>3500</v>
      </c>
      <c r="G28" s="17">
        <f t="shared" si="0"/>
        <v>0</v>
      </c>
      <c r="H28" s="40">
        <f t="shared" si="2"/>
        <v>0</v>
      </c>
    </row>
    <row r="29" spans="1:8" x14ac:dyDescent="0.25">
      <c r="A29" s="12">
        <v>23</v>
      </c>
      <c r="B29" s="53" t="s">
        <v>156</v>
      </c>
      <c r="C29" s="43">
        <v>41260</v>
      </c>
      <c r="D29" s="79" t="s">
        <v>178</v>
      </c>
      <c r="E29" s="75">
        <v>350</v>
      </c>
      <c r="F29" s="17">
        <v>350</v>
      </c>
      <c r="G29" s="17">
        <f t="shared" si="0"/>
        <v>0</v>
      </c>
      <c r="H29" s="40">
        <f t="shared" si="2"/>
        <v>0</v>
      </c>
    </row>
    <row r="30" spans="1:8" x14ac:dyDescent="0.25">
      <c r="A30" s="12">
        <v>24</v>
      </c>
      <c r="B30" s="53" t="s">
        <v>181</v>
      </c>
      <c r="C30" s="43">
        <v>41271</v>
      </c>
      <c r="D30" s="79" t="s">
        <v>178</v>
      </c>
      <c r="E30" s="75">
        <v>390</v>
      </c>
      <c r="F30" s="17">
        <v>390</v>
      </c>
      <c r="G30" s="17">
        <f t="shared" si="0"/>
        <v>0</v>
      </c>
      <c r="H30" s="40">
        <f t="shared" si="2"/>
        <v>0</v>
      </c>
    </row>
    <row r="31" spans="1:8" x14ac:dyDescent="0.25">
      <c r="A31" s="12">
        <v>25</v>
      </c>
      <c r="B31" s="72">
        <v>101341</v>
      </c>
      <c r="C31" s="43">
        <v>41785</v>
      </c>
      <c r="D31" s="79" t="s">
        <v>192</v>
      </c>
      <c r="E31" s="75">
        <v>400000</v>
      </c>
      <c r="F31" s="17">
        <v>147849.45000000001</v>
      </c>
      <c r="G31" s="17">
        <f t="shared" si="0"/>
        <v>252150.55</v>
      </c>
      <c r="H31" s="40">
        <f t="shared" si="2"/>
        <v>0.63037637499999999</v>
      </c>
    </row>
    <row r="32" spans="1:8" x14ac:dyDescent="0.25">
      <c r="A32" s="12">
        <v>26</v>
      </c>
      <c r="B32" s="72">
        <v>101342</v>
      </c>
      <c r="C32" s="43">
        <v>41898</v>
      </c>
      <c r="D32" s="79" t="s">
        <v>193</v>
      </c>
      <c r="E32" s="75">
        <v>5587.74</v>
      </c>
      <c r="F32" s="17">
        <v>5587.74</v>
      </c>
      <c r="G32" s="17">
        <f t="shared" si="0"/>
        <v>0</v>
      </c>
      <c r="H32" s="40">
        <f t="shared" si="2"/>
        <v>0</v>
      </c>
    </row>
    <row r="33" spans="1:8" x14ac:dyDescent="0.25">
      <c r="A33" s="12">
        <v>27</v>
      </c>
      <c r="B33" s="72">
        <v>101343</v>
      </c>
      <c r="C33" s="43">
        <v>41898</v>
      </c>
      <c r="D33" s="79" t="s">
        <v>193</v>
      </c>
      <c r="E33" s="75">
        <v>10720.38</v>
      </c>
      <c r="F33" s="17">
        <v>10720.38</v>
      </c>
      <c r="G33" s="17">
        <f t="shared" si="0"/>
        <v>0</v>
      </c>
      <c r="H33" s="40">
        <f t="shared" si="2"/>
        <v>0</v>
      </c>
    </row>
    <row r="34" spans="1:8" x14ac:dyDescent="0.25">
      <c r="A34" s="12">
        <v>28</v>
      </c>
      <c r="B34" s="72">
        <v>101344</v>
      </c>
      <c r="C34" s="43">
        <v>41898</v>
      </c>
      <c r="D34" s="79" t="s">
        <v>193</v>
      </c>
      <c r="E34" s="75">
        <v>20197.560000000001</v>
      </c>
      <c r="F34" s="17">
        <v>20197.560000000001</v>
      </c>
      <c r="G34" s="17">
        <f t="shared" si="0"/>
        <v>0</v>
      </c>
      <c r="H34" s="40">
        <f t="shared" si="2"/>
        <v>0</v>
      </c>
    </row>
    <row r="35" spans="1:8" x14ac:dyDescent="0.25">
      <c r="A35" s="12">
        <v>29</v>
      </c>
      <c r="B35" s="72">
        <v>410136110</v>
      </c>
      <c r="C35" s="43">
        <v>42530</v>
      </c>
      <c r="D35" s="79" t="s">
        <v>227</v>
      </c>
      <c r="E35" s="75">
        <v>2470</v>
      </c>
      <c r="F35" s="17">
        <v>2470</v>
      </c>
      <c r="G35" s="17">
        <f t="shared" si="0"/>
        <v>0</v>
      </c>
      <c r="H35" s="40">
        <f t="shared" si="2"/>
        <v>0</v>
      </c>
    </row>
    <row r="36" spans="1:8" x14ac:dyDescent="0.25">
      <c r="A36" s="12">
        <v>30</v>
      </c>
      <c r="B36" s="72">
        <v>1013462</v>
      </c>
      <c r="C36" s="43">
        <v>42278</v>
      </c>
      <c r="D36" s="79" t="s">
        <v>161</v>
      </c>
      <c r="E36" s="75">
        <v>67390</v>
      </c>
      <c r="F36" s="17">
        <v>30895.65</v>
      </c>
      <c r="G36" s="17">
        <f t="shared" si="0"/>
        <v>36494.35</v>
      </c>
      <c r="H36" s="40">
        <f t="shared" si="2"/>
        <v>0.54153954592669529</v>
      </c>
    </row>
    <row r="37" spans="1:8" x14ac:dyDescent="0.25">
      <c r="A37" s="12">
        <v>31</v>
      </c>
      <c r="B37" s="72">
        <v>1013463</v>
      </c>
      <c r="C37" s="43">
        <v>42278</v>
      </c>
      <c r="D37" s="79" t="s">
        <v>161</v>
      </c>
      <c r="E37" s="75">
        <v>84590</v>
      </c>
      <c r="F37" s="17">
        <v>38279.279999999999</v>
      </c>
      <c r="G37" s="17">
        <f t="shared" si="0"/>
        <v>46310.720000000001</v>
      </c>
      <c r="H37" s="40">
        <f t="shared" si="2"/>
        <v>0.54747275091618397</v>
      </c>
    </row>
    <row r="38" spans="1:8" x14ac:dyDescent="0.25">
      <c r="A38" s="12">
        <v>32</v>
      </c>
      <c r="B38" s="72">
        <v>1013464</v>
      </c>
      <c r="C38" s="43">
        <v>42318</v>
      </c>
      <c r="D38" s="79" t="s">
        <v>191</v>
      </c>
      <c r="E38" s="75">
        <v>6305</v>
      </c>
      <c r="F38" s="17">
        <v>6305</v>
      </c>
      <c r="G38" s="17">
        <f t="shared" si="0"/>
        <v>0</v>
      </c>
      <c r="H38" s="40">
        <f t="shared" si="2"/>
        <v>0</v>
      </c>
    </row>
    <row r="39" spans="1:8" x14ac:dyDescent="0.25">
      <c r="A39" s="12">
        <v>33</v>
      </c>
      <c r="B39" s="72">
        <v>1013465</v>
      </c>
      <c r="C39" s="43">
        <v>42318</v>
      </c>
      <c r="D39" s="79" t="s">
        <v>211</v>
      </c>
      <c r="E39" s="75">
        <v>40400</v>
      </c>
      <c r="F39" s="17">
        <v>24913.21</v>
      </c>
      <c r="G39" s="17">
        <f t="shared" si="0"/>
        <v>15486.79</v>
      </c>
      <c r="H39" s="40">
        <f t="shared" si="2"/>
        <v>0.38333638613861387</v>
      </c>
    </row>
    <row r="40" spans="1:8" x14ac:dyDescent="0.25">
      <c r="A40" s="12">
        <v>34</v>
      </c>
      <c r="B40" s="72">
        <v>1013466</v>
      </c>
      <c r="C40" s="43">
        <v>42109</v>
      </c>
      <c r="D40" s="79" t="s">
        <v>196</v>
      </c>
      <c r="E40" s="75">
        <v>18560</v>
      </c>
      <c r="F40" s="17">
        <v>18560</v>
      </c>
      <c r="G40" s="17">
        <f t="shared" si="0"/>
        <v>0</v>
      </c>
      <c r="H40" s="40">
        <f t="shared" si="2"/>
        <v>0</v>
      </c>
    </row>
    <row r="41" spans="1:8" x14ac:dyDescent="0.25">
      <c r="A41" s="12">
        <v>35</v>
      </c>
      <c r="B41" s="72">
        <v>210134107</v>
      </c>
      <c r="C41" s="43">
        <v>42412</v>
      </c>
      <c r="D41" s="79" t="s">
        <v>206</v>
      </c>
      <c r="E41" s="75">
        <v>5590</v>
      </c>
      <c r="F41" s="17">
        <v>5590</v>
      </c>
      <c r="G41" s="17">
        <f t="shared" si="0"/>
        <v>0</v>
      </c>
      <c r="H41" s="40"/>
    </row>
    <row r="42" spans="1:8" x14ac:dyDescent="0.25">
      <c r="A42" s="12">
        <v>36</v>
      </c>
      <c r="B42" s="72">
        <v>210134105</v>
      </c>
      <c r="C42" s="43">
        <v>42530</v>
      </c>
      <c r="D42" s="79" t="s">
        <v>229</v>
      </c>
      <c r="E42" s="75">
        <v>11600</v>
      </c>
      <c r="F42" s="17">
        <v>11600</v>
      </c>
      <c r="G42" s="17">
        <f t="shared" si="0"/>
        <v>0</v>
      </c>
      <c r="H42" s="40"/>
    </row>
    <row r="43" spans="1:8" x14ac:dyDescent="0.25">
      <c r="A43" s="12">
        <v>37</v>
      </c>
      <c r="B43" s="12">
        <v>210134408</v>
      </c>
      <c r="C43" s="43">
        <v>42412</v>
      </c>
      <c r="D43" s="82" t="s">
        <v>207</v>
      </c>
      <c r="E43" s="75">
        <v>4390</v>
      </c>
      <c r="F43" s="17">
        <v>4390</v>
      </c>
      <c r="G43" s="17">
        <f t="shared" si="0"/>
        <v>0</v>
      </c>
      <c r="H43" s="12"/>
    </row>
    <row r="44" spans="1:8" x14ac:dyDescent="0.25">
      <c r="A44" s="12">
        <v>38</v>
      </c>
      <c r="B44" s="12">
        <v>2101037</v>
      </c>
      <c r="C44" s="43">
        <v>42717</v>
      </c>
      <c r="D44" s="82" t="s">
        <v>208</v>
      </c>
      <c r="E44" s="75">
        <v>7750</v>
      </c>
      <c r="F44" s="17">
        <v>7750</v>
      </c>
      <c r="G44" s="17">
        <f t="shared" si="0"/>
        <v>0</v>
      </c>
      <c r="H44" s="12"/>
    </row>
    <row r="45" spans="1:8" x14ac:dyDescent="0.25">
      <c r="A45" s="12">
        <v>39</v>
      </c>
      <c r="B45" s="12">
        <v>210136104</v>
      </c>
      <c r="C45" s="43">
        <v>42527</v>
      </c>
      <c r="D45" s="82" t="s">
        <v>209</v>
      </c>
      <c r="E45" s="75">
        <v>6950</v>
      </c>
      <c r="F45" s="17">
        <v>6950</v>
      </c>
      <c r="G45" s="17">
        <f t="shared" si="0"/>
        <v>0</v>
      </c>
      <c r="H45" s="12"/>
    </row>
    <row r="46" spans="1:8" x14ac:dyDescent="0.25">
      <c r="A46" s="12">
        <v>40</v>
      </c>
      <c r="B46" s="53" t="s">
        <v>165</v>
      </c>
      <c r="C46" s="43">
        <v>40788</v>
      </c>
      <c r="D46" s="79" t="s">
        <v>164</v>
      </c>
      <c r="E46" s="75">
        <v>5760</v>
      </c>
      <c r="F46" s="17">
        <v>5760</v>
      </c>
      <c r="G46" s="17">
        <f t="shared" si="0"/>
        <v>0</v>
      </c>
      <c r="H46" s="40">
        <f t="shared" ref="H46:H52" si="3">(G46*100%)/E46</f>
        <v>0</v>
      </c>
    </row>
    <row r="47" spans="1:8" x14ac:dyDescent="0.25">
      <c r="A47" s="12">
        <v>41</v>
      </c>
      <c r="B47" s="72">
        <v>410136109</v>
      </c>
      <c r="C47" s="43">
        <v>42530</v>
      </c>
      <c r="D47" s="79" t="s">
        <v>222</v>
      </c>
      <c r="E47" s="75">
        <v>14500</v>
      </c>
      <c r="F47" s="17">
        <v>14500</v>
      </c>
      <c r="G47" s="17">
        <f t="shared" si="0"/>
        <v>0</v>
      </c>
      <c r="H47" s="40"/>
    </row>
    <row r="48" spans="1:8" x14ac:dyDescent="0.25">
      <c r="A48" s="12">
        <v>42</v>
      </c>
      <c r="B48" s="53" t="s">
        <v>163</v>
      </c>
      <c r="C48" s="43">
        <v>41001</v>
      </c>
      <c r="D48" s="79" t="s">
        <v>195</v>
      </c>
      <c r="E48" s="75">
        <v>5300</v>
      </c>
      <c r="F48" s="17">
        <v>5300</v>
      </c>
      <c r="G48" s="17">
        <f t="shared" si="0"/>
        <v>0</v>
      </c>
      <c r="H48" s="40">
        <f t="shared" si="3"/>
        <v>0</v>
      </c>
    </row>
    <row r="49" spans="1:8" x14ac:dyDescent="0.25">
      <c r="A49" s="27">
        <v>43</v>
      </c>
      <c r="B49" s="72">
        <v>101345</v>
      </c>
      <c r="C49" s="43">
        <v>41898</v>
      </c>
      <c r="D49" s="79" t="s">
        <v>194</v>
      </c>
      <c r="E49" s="75">
        <v>19249.3</v>
      </c>
      <c r="F49" s="17">
        <v>19249.3</v>
      </c>
      <c r="G49" s="17">
        <f t="shared" si="0"/>
        <v>0</v>
      </c>
      <c r="H49" s="40">
        <f t="shared" ref="H49" si="4">(G49*100%)/E49</f>
        <v>0</v>
      </c>
    </row>
    <row r="50" spans="1:8" x14ac:dyDescent="0.25">
      <c r="A50" s="12">
        <v>44</v>
      </c>
      <c r="B50" s="45" t="s">
        <v>166</v>
      </c>
      <c r="C50" s="45" t="s">
        <v>167</v>
      </c>
      <c r="D50" s="79" t="s">
        <v>210</v>
      </c>
      <c r="E50" s="75">
        <v>3299</v>
      </c>
      <c r="F50" s="17">
        <v>3299</v>
      </c>
      <c r="G50" s="17">
        <f t="shared" si="0"/>
        <v>0</v>
      </c>
      <c r="H50" s="40">
        <f t="shared" si="3"/>
        <v>0</v>
      </c>
    </row>
    <row r="51" spans="1:8" x14ac:dyDescent="0.25">
      <c r="A51" s="12">
        <v>45</v>
      </c>
      <c r="B51" s="53" t="s">
        <v>139</v>
      </c>
      <c r="C51" s="45" t="s">
        <v>168</v>
      </c>
      <c r="D51" s="79" t="s">
        <v>169</v>
      </c>
      <c r="E51" s="75">
        <v>4950</v>
      </c>
      <c r="F51" s="17">
        <v>4950</v>
      </c>
      <c r="G51" s="17">
        <f t="shared" si="0"/>
        <v>0</v>
      </c>
      <c r="H51" s="40">
        <f t="shared" si="3"/>
        <v>0</v>
      </c>
    </row>
    <row r="52" spans="1:8" x14ac:dyDescent="0.25">
      <c r="A52" s="12">
        <v>46</v>
      </c>
      <c r="B52" s="53" t="s">
        <v>170</v>
      </c>
      <c r="C52" s="43">
        <v>41234</v>
      </c>
      <c r="D52" s="79" t="s">
        <v>224</v>
      </c>
      <c r="E52" s="75">
        <v>2600</v>
      </c>
      <c r="F52" s="17">
        <v>2600</v>
      </c>
      <c r="G52" s="17">
        <f t="shared" si="0"/>
        <v>0</v>
      </c>
      <c r="H52" s="40">
        <f t="shared" si="3"/>
        <v>0</v>
      </c>
    </row>
    <row r="53" spans="1:8" x14ac:dyDescent="0.25">
      <c r="A53" s="12">
        <v>47</v>
      </c>
      <c r="B53" s="53" t="s">
        <v>171</v>
      </c>
      <c r="C53" s="43">
        <v>40394</v>
      </c>
      <c r="D53" s="79" t="s">
        <v>172</v>
      </c>
      <c r="E53" s="75">
        <v>3500</v>
      </c>
      <c r="F53" s="17">
        <v>3500</v>
      </c>
      <c r="G53" s="17">
        <f t="shared" si="0"/>
        <v>0</v>
      </c>
      <c r="H53" s="40">
        <f t="shared" ref="H53:H82" si="5">(G53*100%)/E53</f>
        <v>0</v>
      </c>
    </row>
    <row r="54" spans="1:8" x14ac:dyDescent="0.25">
      <c r="A54" s="12">
        <v>48</v>
      </c>
      <c r="B54" s="53" t="s">
        <v>171</v>
      </c>
      <c r="C54" s="43">
        <v>41234</v>
      </c>
      <c r="D54" s="79" t="s">
        <v>173</v>
      </c>
      <c r="E54" s="75">
        <v>2850</v>
      </c>
      <c r="F54" s="17">
        <v>2850</v>
      </c>
      <c r="G54" s="17">
        <f t="shared" si="0"/>
        <v>0</v>
      </c>
      <c r="H54" s="40">
        <f t="shared" si="5"/>
        <v>0</v>
      </c>
    </row>
    <row r="55" spans="1:8" x14ac:dyDescent="0.25">
      <c r="A55" s="12">
        <v>49</v>
      </c>
      <c r="B55" s="53" t="s">
        <v>141</v>
      </c>
      <c r="C55" s="43">
        <v>41233</v>
      </c>
      <c r="D55" s="79" t="s">
        <v>174</v>
      </c>
      <c r="E55" s="75">
        <v>2000</v>
      </c>
      <c r="F55" s="17">
        <v>2000</v>
      </c>
      <c r="G55" s="17">
        <f t="shared" si="0"/>
        <v>0</v>
      </c>
      <c r="H55" s="40">
        <f t="shared" si="5"/>
        <v>0</v>
      </c>
    </row>
    <row r="56" spans="1:8" x14ac:dyDescent="0.25">
      <c r="A56" s="12">
        <v>50</v>
      </c>
      <c r="B56" s="53" t="s">
        <v>142</v>
      </c>
      <c r="C56" s="43">
        <v>41233</v>
      </c>
      <c r="D56" s="79" t="s">
        <v>175</v>
      </c>
      <c r="E56" s="75">
        <v>2128</v>
      </c>
      <c r="F56" s="17">
        <v>2128</v>
      </c>
      <c r="G56" s="17">
        <f t="shared" si="0"/>
        <v>0</v>
      </c>
      <c r="H56" s="40">
        <f t="shared" si="5"/>
        <v>0</v>
      </c>
    </row>
    <row r="57" spans="1:8" x14ac:dyDescent="0.25">
      <c r="A57" s="12">
        <v>51</v>
      </c>
      <c r="B57" s="53" t="s">
        <v>143</v>
      </c>
      <c r="C57" s="43">
        <v>41233</v>
      </c>
      <c r="D57" s="79" t="s">
        <v>47</v>
      </c>
      <c r="E57" s="75">
        <v>5700</v>
      </c>
      <c r="F57" s="17">
        <v>5700</v>
      </c>
      <c r="G57" s="17">
        <f t="shared" si="0"/>
        <v>0</v>
      </c>
      <c r="H57" s="40">
        <f t="shared" si="5"/>
        <v>0</v>
      </c>
    </row>
    <row r="58" spans="1:8" x14ac:dyDescent="0.25">
      <c r="A58" s="12">
        <v>52</v>
      </c>
      <c r="B58" s="53" t="s">
        <v>147</v>
      </c>
      <c r="C58" s="43">
        <v>41233</v>
      </c>
      <c r="D58" s="79" t="s">
        <v>46</v>
      </c>
      <c r="E58" s="75">
        <v>5270</v>
      </c>
      <c r="F58" s="17">
        <v>5270</v>
      </c>
      <c r="G58" s="17">
        <f t="shared" si="0"/>
        <v>0</v>
      </c>
      <c r="H58" s="40">
        <f t="shared" si="5"/>
        <v>0</v>
      </c>
    </row>
    <row r="59" spans="1:8" x14ac:dyDescent="0.25">
      <c r="A59" s="12">
        <v>53</v>
      </c>
      <c r="B59" s="53" t="s">
        <v>151</v>
      </c>
      <c r="C59" s="43">
        <v>41233</v>
      </c>
      <c r="D59" s="79" t="s">
        <v>214</v>
      </c>
      <c r="E59" s="75">
        <v>7570</v>
      </c>
      <c r="F59" s="17">
        <v>7570</v>
      </c>
      <c r="G59" s="17">
        <f t="shared" si="0"/>
        <v>0</v>
      </c>
      <c r="H59" s="40">
        <f t="shared" si="5"/>
        <v>0</v>
      </c>
    </row>
    <row r="60" spans="1:8" x14ac:dyDescent="0.25">
      <c r="A60" s="12">
        <v>54</v>
      </c>
      <c r="B60" s="53" t="s">
        <v>149</v>
      </c>
      <c r="C60" s="43">
        <v>41233</v>
      </c>
      <c r="D60" s="83" t="s">
        <v>176</v>
      </c>
      <c r="E60" s="75">
        <v>4560</v>
      </c>
      <c r="F60" s="17">
        <v>4560</v>
      </c>
      <c r="G60" s="17">
        <f t="shared" si="0"/>
        <v>0</v>
      </c>
      <c r="H60" s="40">
        <f t="shared" si="5"/>
        <v>0</v>
      </c>
    </row>
    <row r="61" spans="1:8" x14ac:dyDescent="0.25">
      <c r="A61" s="12">
        <v>55</v>
      </c>
      <c r="B61" s="53" t="s">
        <v>153</v>
      </c>
      <c r="C61" s="43">
        <v>41233</v>
      </c>
      <c r="D61" s="79" t="s">
        <v>47</v>
      </c>
      <c r="E61" s="75">
        <v>5700</v>
      </c>
      <c r="F61" s="17">
        <v>5700</v>
      </c>
      <c r="G61" s="17">
        <f t="shared" si="0"/>
        <v>0</v>
      </c>
      <c r="H61" s="40">
        <f t="shared" si="5"/>
        <v>0</v>
      </c>
    </row>
    <row r="62" spans="1:8" x14ac:dyDescent="0.25">
      <c r="A62" s="12">
        <v>56</v>
      </c>
      <c r="B62" s="53" t="s">
        <v>159</v>
      </c>
      <c r="C62" s="43">
        <v>41268</v>
      </c>
      <c r="D62" s="79" t="s">
        <v>220</v>
      </c>
      <c r="E62" s="75">
        <v>10860</v>
      </c>
      <c r="F62" s="17">
        <v>10860</v>
      </c>
      <c r="G62" s="17">
        <f t="shared" si="0"/>
        <v>0</v>
      </c>
      <c r="H62" s="40">
        <f t="shared" si="5"/>
        <v>0</v>
      </c>
    </row>
    <row r="63" spans="1:8" x14ac:dyDescent="0.25">
      <c r="A63" s="12">
        <v>57</v>
      </c>
      <c r="B63" s="53" t="s">
        <v>160</v>
      </c>
      <c r="C63" s="43">
        <v>41268</v>
      </c>
      <c r="D63" s="79" t="s">
        <v>221</v>
      </c>
      <c r="E63" s="75">
        <v>11910</v>
      </c>
      <c r="F63" s="17">
        <v>11910</v>
      </c>
      <c r="G63" s="17">
        <f t="shared" si="0"/>
        <v>0</v>
      </c>
      <c r="H63" s="40">
        <f t="shared" si="5"/>
        <v>0</v>
      </c>
    </row>
    <row r="64" spans="1:8" x14ac:dyDescent="0.25">
      <c r="A64" s="12">
        <v>58</v>
      </c>
      <c r="B64" s="72">
        <v>10106103</v>
      </c>
      <c r="C64" s="43">
        <v>42230</v>
      </c>
      <c r="D64" s="79" t="s">
        <v>212</v>
      </c>
      <c r="E64" s="75">
        <v>59600</v>
      </c>
      <c r="F64" s="17">
        <v>6624</v>
      </c>
      <c r="G64" s="17">
        <f t="shared" si="0"/>
        <v>52976</v>
      </c>
      <c r="H64" s="40">
        <f t="shared" si="5"/>
        <v>0.88885906040268459</v>
      </c>
    </row>
    <row r="65" spans="1:9" x14ac:dyDescent="0.25">
      <c r="A65" s="12">
        <v>59</v>
      </c>
      <c r="B65" s="72">
        <v>410134111</v>
      </c>
      <c r="C65" s="43">
        <v>42747</v>
      </c>
      <c r="D65" s="79" t="s">
        <v>223</v>
      </c>
      <c r="E65" s="75">
        <v>3846</v>
      </c>
      <c r="F65" s="17">
        <v>3846</v>
      </c>
      <c r="G65" s="17">
        <f t="shared" si="0"/>
        <v>0</v>
      </c>
      <c r="H65" s="40">
        <f t="shared" si="5"/>
        <v>0</v>
      </c>
    </row>
    <row r="66" spans="1:9" x14ac:dyDescent="0.25">
      <c r="A66" s="12">
        <v>60</v>
      </c>
      <c r="B66" s="72">
        <v>1380039</v>
      </c>
      <c r="C66" s="43">
        <v>42772</v>
      </c>
      <c r="D66" s="79" t="s">
        <v>225</v>
      </c>
      <c r="E66" s="75">
        <v>9590</v>
      </c>
      <c r="F66" s="17">
        <v>6198.28</v>
      </c>
      <c r="G66" s="17">
        <f t="shared" si="0"/>
        <v>3391.7200000000003</v>
      </c>
      <c r="H66" s="40">
        <f t="shared" si="5"/>
        <v>0.35367257559958293</v>
      </c>
    </row>
    <row r="67" spans="1:9" x14ac:dyDescent="0.25">
      <c r="A67" s="12">
        <v>61</v>
      </c>
      <c r="B67" s="72">
        <v>210136112</v>
      </c>
      <c r="C67" s="94">
        <v>43180</v>
      </c>
      <c r="D67" s="79" t="s">
        <v>235</v>
      </c>
      <c r="E67" s="75">
        <v>5600</v>
      </c>
      <c r="F67" s="17">
        <v>1400</v>
      </c>
      <c r="G67" s="17">
        <f t="shared" si="0"/>
        <v>4200</v>
      </c>
      <c r="H67" s="40">
        <f t="shared" si="5"/>
        <v>0.75</v>
      </c>
    </row>
    <row r="68" spans="1:9" x14ac:dyDescent="0.25">
      <c r="A68" s="12">
        <v>63</v>
      </c>
      <c r="B68" s="72" t="s">
        <v>258</v>
      </c>
      <c r="C68" s="43">
        <v>43313</v>
      </c>
      <c r="D68" s="79" t="s">
        <v>257</v>
      </c>
      <c r="E68" s="75">
        <v>15000</v>
      </c>
      <c r="F68" s="17">
        <v>2883.33</v>
      </c>
      <c r="G68" s="17">
        <f t="shared" si="0"/>
        <v>12116.67</v>
      </c>
      <c r="H68" s="40">
        <f t="shared" si="5"/>
        <v>0.807778</v>
      </c>
    </row>
    <row r="69" spans="1:9" x14ac:dyDescent="0.25">
      <c r="A69" s="12">
        <v>64</v>
      </c>
      <c r="B69" s="72" t="s">
        <v>259</v>
      </c>
      <c r="C69" s="43">
        <v>43313</v>
      </c>
      <c r="D69" s="79" t="s">
        <v>260</v>
      </c>
      <c r="E69" s="75">
        <v>6300</v>
      </c>
      <c r="F69" s="17">
        <v>875</v>
      </c>
      <c r="G69" s="17">
        <f t="shared" si="0"/>
        <v>5425</v>
      </c>
      <c r="H69" s="40">
        <f t="shared" si="5"/>
        <v>0.86111111111111116</v>
      </c>
    </row>
    <row r="70" spans="1:9" x14ac:dyDescent="0.25">
      <c r="A70" s="12">
        <v>65</v>
      </c>
      <c r="B70" s="72">
        <v>410124121</v>
      </c>
      <c r="C70" s="43">
        <v>43313</v>
      </c>
      <c r="D70" s="79" t="s">
        <v>236</v>
      </c>
      <c r="E70" s="75">
        <v>37200</v>
      </c>
      <c r="F70" s="17">
        <v>5166.67</v>
      </c>
      <c r="G70" s="17">
        <f t="shared" si="0"/>
        <v>32033.33</v>
      </c>
      <c r="H70" s="40">
        <f t="shared" si="5"/>
        <v>0.86111102150537644</v>
      </c>
    </row>
    <row r="71" spans="1:9" x14ac:dyDescent="0.25">
      <c r="A71" s="12">
        <v>66</v>
      </c>
      <c r="B71" s="72">
        <v>410124121</v>
      </c>
      <c r="C71" s="43">
        <v>43313</v>
      </c>
      <c r="D71" s="79" t="s">
        <v>237</v>
      </c>
      <c r="E71" s="75">
        <v>4500</v>
      </c>
      <c r="F71" s="17">
        <v>725.81</v>
      </c>
      <c r="G71" s="17">
        <f t="shared" si="0"/>
        <v>3774.19</v>
      </c>
      <c r="H71" s="40">
        <f t="shared" si="5"/>
        <v>0.83870888888888895</v>
      </c>
    </row>
    <row r="72" spans="1:9" x14ac:dyDescent="0.25">
      <c r="A72" s="12">
        <v>67</v>
      </c>
      <c r="B72" s="72">
        <v>410124122</v>
      </c>
      <c r="C72" s="43">
        <v>43313</v>
      </c>
      <c r="D72" s="79" t="s">
        <v>238</v>
      </c>
      <c r="E72" s="75">
        <v>36000</v>
      </c>
      <c r="F72" s="17">
        <v>5000</v>
      </c>
      <c r="G72" s="17">
        <f t="shared" si="0"/>
        <v>31000</v>
      </c>
      <c r="H72" s="40">
        <f t="shared" si="5"/>
        <v>0.86111111111111116</v>
      </c>
    </row>
    <row r="73" spans="1:9" x14ac:dyDescent="0.25">
      <c r="A73" s="12">
        <v>68</v>
      </c>
      <c r="B73" s="72">
        <v>410124123</v>
      </c>
      <c r="C73" s="43">
        <v>43313</v>
      </c>
      <c r="D73" s="79" t="s">
        <v>239</v>
      </c>
      <c r="E73" s="75">
        <v>46000</v>
      </c>
      <c r="F73" s="17">
        <v>6388.89</v>
      </c>
      <c r="G73" s="17">
        <f t="shared" si="0"/>
        <v>39611.11</v>
      </c>
      <c r="H73" s="40">
        <f t="shared" si="5"/>
        <v>0.86111108695652172</v>
      </c>
    </row>
    <row r="74" spans="1:9" x14ac:dyDescent="0.25">
      <c r="A74" s="12">
        <v>69</v>
      </c>
      <c r="B74" s="72" t="s">
        <v>261</v>
      </c>
      <c r="C74" s="43">
        <v>43313</v>
      </c>
      <c r="D74" s="79" t="s">
        <v>240</v>
      </c>
      <c r="E74" s="75">
        <v>35000</v>
      </c>
      <c r="F74" s="17">
        <v>4861.1099999999997</v>
      </c>
      <c r="G74" s="17">
        <f t="shared" si="0"/>
        <v>30138.89</v>
      </c>
      <c r="H74" s="40">
        <f t="shared" si="5"/>
        <v>0.86111114285714285</v>
      </c>
    </row>
    <row r="75" spans="1:9" x14ac:dyDescent="0.25">
      <c r="A75" s="12">
        <v>70</v>
      </c>
      <c r="B75" s="72" t="s">
        <v>263</v>
      </c>
      <c r="C75" s="43">
        <v>43313</v>
      </c>
      <c r="D75" s="156" t="s">
        <v>262</v>
      </c>
      <c r="E75" s="77">
        <v>70000</v>
      </c>
      <c r="F75" s="21">
        <v>9722.2199999999993</v>
      </c>
      <c r="G75" s="21">
        <f t="shared" si="0"/>
        <v>60277.78</v>
      </c>
      <c r="H75" s="171">
        <f t="shared" si="5"/>
        <v>0.86111114285714285</v>
      </c>
    </row>
    <row r="76" spans="1:9" x14ac:dyDescent="0.25">
      <c r="A76" s="116">
        <v>71</v>
      </c>
      <c r="B76" s="173">
        <v>410134129</v>
      </c>
      <c r="C76" s="158">
        <v>43314</v>
      </c>
      <c r="D76" s="163" t="s">
        <v>241</v>
      </c>
      <c r="E76" s="165"/>
      <c r="F76" s="167"/>
      <c r="G76" s="169">
        <f t="shared" si="0"/>
        <v>0</v>
      </c>
      <c r="H76" s="171"/>
    </row>
    <row r="77" spans="1:9" x14ac:dyDescent="0.25">
      <c r="A77" s="117"/>
      <c r="B77" s="174"/>
      <c r="C77" s="159"/>
      <c r="D77" s="164" t="s">
        <v>242</v>
      </c>
      <c r="E77" s="166">
        <v>15360</v>
      </c>
      <c r="F77" s="168">
        <v>2133.33</v>
      </c>
      <c r="G77" s="170">
        <f t="shared" si="0"/>
        <v>13226.67</v>
      </c>
      <c r="H77" s="172">
        <f t="shared" si="5"/>
        <v>0.86111132812500002</v>
      </c>
    </row>
    <row r="78" spans="1:9" x14ac:dyDescent="0.25">
      <c r="A78" s="12">
        <v>72</v>
      </c>
      <c r="B78" s="72">
        <v>210134130</v>
      </c>
      <c r="C78" s="43">
        <v>43354</v>
      </c>
      <c r="D78" s="157" t="s">
        <v>247</v>
      </c>
      <c r="E78" s="76">
        <v>3360</v>
      </c>
      <c r="F78" s="23">
        <v>373.33</v>
      </c>
      <c r="G78" s="170">
        <f t="shared" si="0"/>
        <v>2986.67</v>
      </c>
      <c r="H78" s="172">
        <f t="shared" si="5"/>
        <v>0.88888988095238097</v>
      </c>
    </row>
    <row r="79" spans="1:9" x14ac:dyDescent="0.25">
      <c r="A79" s="12">
        <v>73</v>
      </c>
      <c r="B79" s="72">
        <v>210136131</v>
      </c>
      <c r="C79" s="43">
        <v>43375</v>
      </c>
      <c r="D79" s="79" t="s">
        <v>248</v>
      </c>
      <c r="E79" s="75">
        <v>9250</v>
      </c>
      <c r="F79" s="17">
        <v>770.83</v>
      </c>
      <c r="G79" s="170">
        <f t="shared" si="0"/>
        <v>8479.17</v>
      </c>
      <c r="H79" s="172">
        <f t="shared" si="5"/>
        <v>0.91666702702702707</v>
      </c>
    </row>
    <row r="80" spans="1:9" x14ac:dyDescent="0.25">
      <c r="A80" s="12">
        <v>74</v>
      </c>
      <c r="B80" s="72">
        <v>4108510188</v>
      </c>
      <c r="C80" s="43">
        <v>43427</v>
      </c>
      <c r="D80" s="79" t="s">
        <v>264</v>
      </c>
      <c r="E80" s="75">
        <v>2112693.0299999998</v>
      </c>
      <c r="F80" s="17">
        <v>2059875.7</v>
      </c>
      <c r="G80" s="170">
        <f t="shared" si="0"/>
        <v>52817.329999999842</v>
      </c>
      <c r="H80" s="172">
        <f t="shared" si="5"/>
        <v>2.5000002011650431E-2</v>
      </c>
      <c r="I80" t="s">
        <v>265</v>
      </c>
    </row>
    <row r="81" spans="1:8" x14ac:dyDescent="0.25">
      <c r="A81" s="24"/>
      <c r="B81" s="24"/>
      <c r="C81" s="24"/>
      <c r="D81" s="18" t="s">
        <v>38</v>
      </c>
      <c r="E81" s="19">
        <f>SUM(E7:E80)</f>
        <v>3550806.01</v>
      </c>
      <c r="F81" s="19">
        <f>SUM(F7:F80)</f>
        <v>2847909.07</v>
      </c>
      <c r="G81" s="19">
        <f>SUM(G7:G80)</f>
        <v>702896.94</v>
      </c>
      <c r="H81" s="19">
        <f>SUM(H46:H64)</f>
        <v>0.88885906040268459</v>
      </c>
    </row>
    <row r="82" spans="1:8" x14ac:dyDescent="0.25">
      <c r="A82" s="24"/>
      <c r="B82" s="24"/>
      <c r="C82" s="24"/>
      <c r="D82" s="74" t="s">
        <v>48</v>
      </c>
      <c r="E82" s="19">
        <v>44802.99</v>
      </c>
      <c r="F82" s="19">
        <v>0</v>
      </c>
      <c r="G82" s="19">
        <f t="shared" ref="G82" si="6">E82-F82</f>
        <v>44802.99</v>
      </c>
      <c r="H82" s="40">
        <f t="shared" si="5"/>
        <v>1</v>
      </c>
    </row>
    <row r="83" spans="1:8" x14ac:dyDescent="0.25">
      <c r="A83" s="12"/>
      <c r="B83" s="12"/>
      <c r="C83" s="12"/>
      <c r="D83" s="18" t="s">
        <v>38</v>
      </c>
      <c r="E83" s="19">
        <f>E81+E82</f>
        <v>3595609</v>
      </c>
      <c r="F83" s="19">
        <f>F81+F82</f>
        <v>2847909.07</v>
      </c>
      <c r="G83" s="19">
        <f t="shared" ref="F83:G83" si="7">G81+G82</f>
        <v>747699.92999999993</v>
      </c>
      <c r="H83" s="40">
        <f t="shared" ref="H83" si="8">(G83*100%)/E83</f>
        <v>0.2079480638745759</v>
      </c>
    </row>
    <row r="84" spans="1:8" x14ac:dyDescent="0.25">
      <c r="A84" s="24"/>
      <c r="B84" s="24"/>
      <c r="C84" s="24"/>
      <c r="D84" s="18" t="s">
        <v>204</v>
      </c>
      <c r="E84" s="19"/>
      <c r="F84" s="19"/>
      <c r="G84" s="17"/>
      <c r="H84" s="40"/>
    </row>
    <row r="85" spans="1:8" x14ac:dyDescent="0.25">
      <c r="A85" s="24"/>
      <c r="B85" s="42" t="s">
        <v>245</v>
      </c>
      <c r="C85" s="85">
        <v>42814</v>
      </c>
      <c r="D85" s="78" t="s">
        <v>205</v>
      </c>
      <c r="E85" s="160">
        <v>29150</v>
      </c>
      <c r="F85" s="84">
        <v>29150</v>
      </c>
      <c r="G85" s="19">
        <f t="shared" ref="G85:G91" si="9">E85-F85</f>
        <v>0</v>
      </c>
      <c r="H85" s="40">
        <f t="shared" ref="H85:H91" si="10">(G85*100%)/E85</f>
        <v>0</v>
      </c>
    </row>
    <row r="86" spans="1:8" x14ac:dyDescent="0.25">
      <c r="A86" s="86"/>
      <c r="B86" s="89" t="s">
        <v>244</v>
      </c>
      <c r="C86" s="43">
        <v>43187</v>
      </c>
      <c r="D86" s="87" t="s">
        <v>234</v>
      </c>
      <c r="E86" s="161">
        <v>1600</v>
      </c>
      <c r="F86" s="88">
        <v>1600</v>
      </c>
      <c r="G86" s="19">
        <f t="shared" si="9"/>
        <v>0</v>
      </c>
      <c r="H86" s="40">
        <f t="shared" si="10"/>
        <v>0</v>
      </c>
    </row>
    <row r="87" spans="1:8" x14ac:dyDescent="0.25">
      <c r="A87" s="4"/>
      <c r="B87" s="89" t="s">
        <v>246</v>
      </c>
      <c r="C87" s="43">
        <v>43314</v>
      </c>
      <c r="D87" s="87" t="s">
        <v>243</v>
      </c>
      <c r="E87" s="161">
        <v>1775</v>
      </c>
      <c r="F87" s="88">
        <v>1775</v>
      </c>
      <c r="G87" s="19">
        <f t="shared" si="9"/>
        <v>0</v>
      </c>
      <c r="H87" s="40">
        <f t="shared" si="10"/>
        <v>0</v>
      </c>
    </row>
    <row r="88" spans="1:8" x14ac:dyDescent="0.25">
      <c r="A88" s="4"/>
      <c r="B88" s="89" t="s">
        <v>249</v>
      </c>
      <c r="C88" s="43">
        <v>43440</v>
      </c>
      <c r="D88" s="87" t="s">
        <v>253</v>
      </c>
      <c r="E88" s="161">
        <v>12040</v>
      </c>
      <c r="F88" s="88">
        <v>12040</v>
      </c>
      <c r="G88" s="19">
        <f t="shared" si="9"/>
        <v>0</v>
      </c>
      <c r="H88" s="40">
        <f t="shared" si="10"/>
        <v>0</v>
      </c>
    </row>
    <row r="89" spans="1:8" x14ac:dyDescent="0.25">
      <c r="A89" s="4"/>
      <c r="B89" s="89" t="s">
        <v>250</v>
      </c>
      <c r="C89" s="43">
        <v>43440</v>
      </c>
      <c r="D89" s="87" t="s">
        <v>254</v>
      </c>
      <c r="E89" s="161">
        <v>15440</v>
      </c>
      <c r="F89" s="88">
        <v>15440</v>
      </c>
      <c r="G89" s="19">
        <f t="shared" si="9"/>
        <v>0</v>
      </c>
      <c r="H89" s="40">
        <f t="shared" si="10"/>
        <v>0</v>
      </c>
    </row>
    <row r="90" spans="1:8" x14ac:dyDescent="0.25">
      <c r="A90" s="4"/>
      <c r="B90" s="89" t="s">
        <v>251</v>
      </c>
      <c r="C90" s="43">
        <v>43440</v>
      </c>
      <c r="D90" s="87" t="s">
        <v>255</v>
      </c>
      <c r="E90" s="161">
        <v>15285</v>
      </c>
      <c r="F90" s="88">
        <v>15285</v>
      </c>
      <c r="G90" s="19">
        <f t="shared" si="9"/>
        <v>0</v>
      </c>
      <c r="H90" s="40">
        <f t="shared" si="10"/>
        <v>0</v>
      </c>
    </row>
    <row r="91" spans="1:8" x14ac:dyDescent="0.25">
      <c r="A91" s="4"/>
      <c r="B91" s="89" t="s">
        <v>252</v>
      </c>
      <c r="C91" s="43">
        <v>43440</v>
      </c>
      <c r="D91" s="87" t="s">
        <v>256</v>
      </c>
      <c r="E91" s="161">
        <v>635</v>
      </c>
      <c r="F91" s="88">
        <v>635</v>
      </c>
      <c r="G91" s="19">
        <f t="shared" si="9"/>
        <v>0</v>
      </c>
      <c r="H91" s="40">
        <f t="shared" si="10"/>
        <v>0</v>
      </c>
    </row>
    <row r="92" spans="1:8" x14ac:dyDescent="0.25">
      <c r="A92" s="12"/>
      <c r="B92" s="12"/>
      <c r="C92" s="12"/>
      <c r="D92" s="18" t="s">
        <v>38</v>
      </c>
      <c r="E92" s="162">
        <f>SUM(E85:E91)</f>
        <v>75925</v>
      </c>
      <c r="F92" s="162">
        <f>SUM(F85:F91)</f>
        <v>75925</v>
      </c>
      <c r="G92" s="19">
        <f t="shared" ref="G92" si="11">G90+G91</f>
        <v>0</v>
      </c>
      <c r="H92" s="40">
        <f t="shared" ref="H92" si="12">(G92*100%)/E92</f>
        <v>0</v>
      </c>
    </row>
    <row r="93" spans="1:8" x14ac:dyDescent="0.25">
      <c r="A93" s="36"/>
      <c r="B93" s="90"/>
      <c r="C93" s="91"/>
      <c r="D93" s="92"/>
      <c r="E93" s="93"/>
      <c r="F93" s="93"/>
      <c r="G93" s="36"/>
      <c r="H93" s="36"/>
    </row>
    <row r="94" spans="1:8" x14ac:dyDescent="0.25">
      <c r="A94" s="5"/>
      <c r="B94" s="5"/>
      <c r="C94" s="5"/>
      <c r="D94" s="5"/>
      <c r="E94" s="5"/>
      <c r="F94" s="5"/>
      <c r="G94" s="5"/>
      <c r="H94" s="5"/>
    </row>
    <row r="95" spans="1:8" x14ac:dyDescent="0.25">
      <c r="A95" s="111" t="s">
        <v>179</v>
      </c>
      <c r="B95" s="111"/>
      <c r="C95" s="111"/>
      <c r="D95" s="111"/>
      <c r="E95" s="111"/>
      <c r="F95" s="111"/>
      <c r="G95" s="111"/>
      <c r="H95" s="111"/>
    </row>
    <row r="96" spans="1:8" x14ac:dyDescent="0.25">
      <c r="A96" s="111"/>
      <c r="B96" s="111"/>
      <c r="C96" s="111"/>
      <c r="D96" s="111"/>
      <c r="E96" s="111"/>
      <c r="F96" s="111"/>
      <c r="G96" s="111"/>
      <c r="H96" s="111"/>
    </row>
    <row r="97" spans="1:8" x14ac:dyDescent="0.25">
      <c r="A97" s="111" t="s">
        <v>180</v>
      </c>
      <c r="B97" s="111"/>
      <c r="C97" s="111"/>
      <c r="D97" s="111"/>
      <c r="E97" s="111"/>
      <c r="F97" s="111"/>
      <c r="G97" s="111"/>
      <c r="H97" s="111"/>
    </row>
    <row r="98" spans="1:8" x14ac:dyDescent="0.25">
      <c r="A98" s="54"/>
      <c r="B98" s="54"/>
      <c r="C98" s="54"/>
      <c r="D98" s="110"/>
      <c r="E98" s="54"/>
      <c r="F98" s="54"/>
      <c r="G98" s="54"/>
      <c r="H98" s="54"/>
    </row>
    <row r="99" spans="1:8" x14ac:dyDescent="0.25">
      <c r="A99" s="54"/>
      <c r="B99" s="54"/>
      <c r="C99" s="54"/>
      <c r="D99" s="110"/>
      <c r="E99" s="54"/>
      <c r="F99" s="54"/>
      <c r="G99" s="54"/>
      <c r="H99" s="54"/>
    </row>
    <row r="100" spans="1:8" x14ac:dyDescent="0.25">
      <c r="A100" s="27"/>
      <c r="B100" s="27"/>
      <c r="C100" s="27"/>
      <c r="D100" s="110"/>
      <c r="E100" s="54"/>
      <c r="F100" s="54"/>
      <c r="G100" s="54"/>
      <c r="H100" s="54"/>
    </row>
    <row r="101" spans="1:8" x14ac:dyDescent="0.25">
      <c r="A101" s="27"/>
      <c r="B101" s="27"/>
      <c r="C101" s="27"/>
      <c r="D101" s="110"/>
      <c r="E101" s="27"/>
      <c r="F101" s="27"/>
      <c r="G101" s="54"/>
      <c r="H101" s="27"/>
    </row>
    <row r="102" spans="1:8" x14ac:dyDescent="0.25">
      <c r="A102" s="27"/>
      <c r="B102" s="27"/>
      <c r="C102" s="27"/>
      <c r="D102" s="27"/>
      <c r="E102" s="27"/>
      <c r="F102" s="27"/>
      <c r="G102" s="27"/>
      <c r="H102" s="27"/>
    </row>
    <row r="103" spans="1:8" x14ac:dyDescent="0.25">
      <c r="A103" s="27"/>
      <c r="B103" s="27"/>
      <c r="C103" s="27"/>
      <c r="D103" s="27"/>
      <c r="E103" s="27"/>
      <c r="F103" s="27"/>
      <c r="G103" s="27"/>
      <c r="H103" s="27"/>
    </row>
    <row r="104" spans="1:8" x14ac:dyDescent="0.25">
      <c r="A104" s="27"/>
      <c r="B104" s="27"/>
      <c r="C104" s="27"/>
      <c r="D104" s="27"/>
      <c r="E104" s="27"/>
      <c r="F104" s="27"/>
      <c r="G104" s="27"/>
      <c r="H104" s="27"/>
    </row>
    <row r="105" spans="1:8" x14ac:dyDescent="0.25">
      <c r="A105" s="27"/>
      <c r="B105" s="27"/>
      <c r="C105" s="27"/>
      <c r="D105" s="27"/>
      <c r="E105" s="27"/>
      <c r="F105" s="27"/>
      <c r="G105" s="27"/>
      <c r="H105" s="27"/>
    </row>
    <row r="106" spans="1:8" x14ac:dyDescent="0.25">
      <c r="A106" s="27"/>
      <c r="B106" s="27"/>
      <c r="C106" s="27"/>
      <c r="D106" s="27"/>
      <c r="E106" s="27"/>
      <c r="F106" s="27"/>
      <c r="G106" s="27"/>
      <c r="H106" s="27"/>
    </row>
    <row r="107" spans="1:8" x14ac:dyDescent="0.25">
      <c r="A107" s="27"/>
      <c r="B107" s="27"/>
      <c r="C107" s="27"/>
      <c r="D107" s="27"/>
      <c r="E107" s="27"/>
      <c r="F107" s="27"/>
      <c r="G107" s="27"/>
      <c r="H107" s="27"/>
    </row>
    <row r="108" spans="1:8" x14ac:dyDescent="0.25">
      <c r="A108" s="109"/>
      <c r="B108" s="109"/>
      <c r="C108" s="109"/>
      <c r="D108" s="109"/>
      <c r="E108" s="109"/>
      <c r="F108" s="109"/>
      <c r="G108" s="109"/>
      <c r="H108" s="109"/>
    </row>
    <row r="109" spans="1:8" x14ac:dyDescent="0.25">
      <c r="A109" s="27"/>
      <c r="B109" s="27"/>
      <c r="C109" s="27"/>
      <c r="D109" s="27"/>
      <c r="E109" s="27"/>
      <c r="F109" s="27"/>
      <c r="G109" s="27"/>
      <c r="H109" s="27"/>
    </row>
    <row r="110" spans="1:8" x14ac:dyDescent="0.25">
      <c r="A110" s="27"/>
      <c r="B110" s="27"/>
      <c r="C110" s="27"/>
      <c r="D110" s="27"/>
      <c r="E110" s="27"/>
      <c r="F110" s="27"/>
      <c r="G110" s="27"/>
      <c r="H110" s="27"/>
    </row>
    <row r="111" spans="1:8" x14ac:dyDescent="0.25">
      <c r="A111" s="27"/>
      <c r="B111" s="27"/>
      <c r="C111" s="27"/>
      <c r="D111" s="27"/>
      <c r="E111" s="27"/>
      <c r="F111" s="27"/>
      <c r="G111" s="27"/>
      <c r="H111" s="27"/>
    </row>
    <row r="112" spans="1:8" x14ac:dyDescent="0.25">
      <c r="A112" s="54"/>
      <c r="B112" s="54"/>
      <c r="C112" s="54"/>
      <c r="D112" s="110"/>
      <c r="E112" s="54"/>
      <c r="F112" s="54"/>
      <c r="G112" s="27"/>
      <c r="H112" s="27"/>
    </row>
    <row r="113" spans="1:8" x14ac:dyDescent="0.25">
      <c r="A113" s="54"/>
      <c r="B113" s="54"/>
      <c r="C113" s="54"/>
      <c r="D113" s="110"/>
      <c r="E113" s="54"/>
      <c r="F113" s="54"/>
      <c r="G113" s="27"/>
      <c r="H113" s="27"/>
    </row>
    <row r="114" spans="1:8" x14ac:dyDescent="0.25">
      <c r="A114" s="27"/>
      <c r="B114" s="27"/>
      <c r="C114" s="27"/>
      <c r="D114" s="27"/>
      <c r="E114" s="27"/>
      <c r="F114" s="27"/>
      <c r="G114" s="27"/>
      <c r="H114" s="27"/>
    </row>
    <row r="115" spans="1:8" x14ac:dyDescent="0.25">
      <c r="A115" s="27"/>
      <c r="B115" s="27"/>
      <c r="C115" s="27"/>
      <c r="D115" s="27"/>
      <c r="E115" s="27"/>
      <c r="F115" s="27"/>
      <c r="G115" s="27"/>
      <c r="H115" s="27"/>
    </row>
    <row r="116" spans="1:8" x14ac:dyDescent="0.25">
      <c r="A116" s="27"/>
      <c r="B116" s="27"/>
      <c r="C116" s="27"/>
      <c r="D116" s="27"/>
      <c r="E116" s="27"/>
      <c r="F116" s="27"/>
      <c r="G116" s="27"/>
      <c r="H116" s="27"/>
    </row>
    <row r="117" spans="1:8" x14ac:dyDescent="0.25">
      <c r="A117" s="27"/>
      <c r="B117" s="27"/>
      <c r="C117" s="27"/>
      <c r="D117" s="27"/>
      <c r="E117" s="27"/>
      <c r="F117" s="27"/>
      <c r="G117" s="27"/>
      <c r="H117" s="27"/>
    </row>
    <row r="118" spans="1:8" x14ac:dyDescent="0.25">
      <c r="A118" s="27"/>
      <c r="B118" s="27"/>
      <c r="C118" s="27"/>
      <c r="D118" s="27"/>
      <c r="E118" s="27"/>
      <c r="F118" s="27"/>
      <c r="G118" s="27"/>
      <c r="H118" s="27"/>
    </row>
    <row r="119" spans="1:8" x14ac:dyDescent="0.25">
      <c r="A119" s="27"/>
      <c r="B119" s="27"/>
      <c r="C119" s="27"/>
      <c r="D119" s="27"/>
      <c r="E119" s="27"/>
      <c r="F119" s="27"/>
      <c r="G119" s="27"/>
      <c r="H119" s="27"/>
    </row>
    <row r="120" spans="1:8" x14ac:dyDescent="0.25">
      <c r="A120" s="27"/>
      <c r="B120" s="27"/>
      <c r="C120" s="27"/>
      <c r="D120" s="27"/>
      <c r="E120" s="27"/>
      <c r="F120" s="27"/>
      <c r="G120" s="27"/>
      <c r="H120" s="27"/>
    </row>
    <row r="121" spans="1:8" x14ac:dyDescent="0.25">
      <c r="A121" s="27"/>
      <c r="B121" s="27"/>
      <c r="C121" s="27"/>
      <c r="D121" s="27"/>
      <c r="E121" s="27"/>
      <c r="F121" s="27"/>
      <c r="G121" s="27"/>
      <c r="H121" s="27"/>
    </row>
    <row r="122" spans="1:8" x14ac:dyDescent="0.25">
      <c r="A122" s="27"/>
      <c r="B122" s="27"/>
      <c r="C122" s="27"/>
      <c r="D122" s="27"/>
      <c r="E122" s="27"/>
      <c r="F122" s="27"/>
      <c r="G122" s="27"/>
      <c r="H122" s="27"/>
    </row>
    <row r="123" spans="1:8" x14ac:dyDescent="0.25">
      <c r="A123" s="27"/>
      <c r="B123" s="27"/>
      <c r="C123" s="27"/>
      <c r="D123" s="27"/>
      <c r="E123" s="27"/>
      <c r="F123" s="27"/>
      <c r="G123" s="27"/>
      <c r="H123" s="27"/>
    </row>
    <row r="124" spans="1:8" x14ac:dyDescent="0.25">
      <c r="A124" s="27"/>
      <c r="B124" s="27"/>
      <c r="C124" s="27"/>
      <c r="D124" s="27"/>
      <c r="E124" s="27"/>
      <c r="F124" s="27"/>
      <c r="G124" s="27"/>
      <c r="H124" s="27"/>
    </row>
    <row r="125" spans="1:8" x14ac:dyDescent="0.25">
      <c r="A125" s="54"/>
      <c r="B125" s="54"/>
      <c r="C125" s="54"/>
      <c r="D125" s="27"/>
      <c r="E125" s="27"/>
      <c r="F125" s="27"/>
      <c r="G125" s="27"/>
      <c r="H125" s="27"/>
    </row>
    <row r="126" spans="1:8" x14ac:dyDescent="0.25">
      <c r="A126" s="27"/>
      <c r="B126" s="27"/>
      <c r="C126" s="27"/>
      <c r="D126" s="35"/>
      <c r="E126" s="27"/>
      <c r="F126" s="27"/>
      <c r="G126" s="27"/>
      <c r="H126" s="27"/>
    </row>
    <row r="127" spans="1:8" x14ac:dyDescent="0.25">
      <c r="A127" s="54"/>
      <c r="B127" s="54"/>
      <c r="C127" s="54"/>
      <c r="D127" s="27"/>
      <c r="E127" s="27"/>
      <c r="F127" s="27"/>
      <c r="G127" s="27"/>
      <c r="H127" s="27"/>
    </row>
    <row r="128" spans="1:8" x14ac:dyDescent="0.25">
      <c r="A128" s="27"/>
      <c r="B128" s="27"/>
      <c r="C128" s="27"/>
      <c r="D128" s="27"/>
      <c r="E128" s="27"/>
      <c r="F128" s="27"/>
      <c r="G128" s="27"/>
      <c r="H128" s="27"/>
    </row>
    <row r="129" spans="1:8" x14ac:dyDescent="0.25">
      <c r="A129" s="36"/>
      <c r="B129" s="36"/>
      <c r="C129" s="36"/>
      <c r="D129" s="36"/>
      <c r="E129" s="36"/>
      <c r="F129" s="36"/>
      <c r="G129" s="36"/>
      <c r="H129" s="36"/>
    </row>
    <row r="130" spans="1:8" x14ac:dyDescent="0.25">
      <c r="A130" s="36"/>
      <c r="B130" s="36"/>
      <c r="C130" s="36"/>
      <c r="D130" s="36"/>
      <c r="E130" s="36"/>
      <c r="F130" s="36"/>
      <c r="G130" s="36"/>
      <c r="H130" s="36"/>
    </row>
    <row r="131" spans="1:8" x14ac:dyDescent="0.25">
      <c r="A131" s="36"/>
      <c r="B131" s="36"/>
      <c r="C131" s="36"/>
      <c r="D131" s="36"/>
      <c r="E131" s="36"/>
      <c r="F131" s="36"/>
      <c r="G131" s="36"/>
      <c r="H131" s="36"/>
    </row>
    <row r="132" spans="1:8" x14ac:dyDescent="0.25">
      <c r="A132" s="36"/>
      <c r="B132" s="36"/>
      <c r="C132" s="36"/>
      <c r="D132" s="36"/>
      <c r="E132" s="36"/>
      <c r="F132" s="36"/>
      <c r="G132" s="36"/>
      <c r="H132" s="36"/>
    </row>
  </sheetData>
  <mergeCells count="11">
    <mergeCell ref="A1:H1"/>
    <mergeCell ref="A3:A6"/>
    <mergeCell ref="A108:H108"/>
    <mergeCell ref="D112:D113"/>
    <mergeCell ref="A95:H95"/>
    <mergeCell ref="A96:H96"/>
    <mergeCell ref="A97:H97"/>
    <mergeCell ref="D98:D101"/>
    <mergeCell ref="C76:C77"/>
    <mergeCell ref="B76:B77"/>
    <mergeCell ref="A76:A77"/>
  </mergeCells>
  <pageMargins left="0.39370078740157483" right="0.39370078740157483" top="0.78740157480314965" bottom="0.74803149606299213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A15" sqref="A15:F15"/>
    </sheetView>
  </sheetViews>
  <sheetFormatPr defaultRowHeight="15" x14ac:dyDescent="0.25"/>
  <cols>
    <col min="1" max="1" width="4.42578125" customWidth="1"/>
    <col min="2" max="2" width="28.5703125" customWidth="1"/>
    <col min="3" max="3" width="18.5703125" customWidth="1"/>
    <col min="4" max="4" width="17.28515625" customWidth="1"/>
    <col min="5" max="5" width="19" customWidth="1"/>
    <col min="6" max="6" width="22" customWidth="1"/>
  </cols>
  <sheetData>
    <row r="1" spans="1:6" x14ac:dyDescent="0.25">
      <c r="A1" t="s">
        <v>28</v>
      </c>
    </row>
    <row r="3" spans="1:6" x14ac:dyDescent="0.25">
      <c r="A3" t="s">
        <v>29</v>
      </c>
    </row>
    <row r="5" spans="1:6" x14ac:dyDescent="0.25">
      <c r="A5" s="113" t="s">
        <v>30</v>
      </c>
      <c r="B5" s="14" t="s">
        <v>31</v>
      </c>
      <c r="C5" s="61" t="s">
        <v>33</v>
      </c>
      <c r="D5" s="61" t="s">
        <v>33</v>
      </c>
      <c r="E5" s="61" t="s">
        <v>49</v>
      </c>
    </row>
    <row r="6" spans="1:6" x14ac:dyDescent="0.25">
      <c r="A6" s="114"/>
      <c r="B6" s="15" t="s">
        <v>32</v>
      </c>
      <c r="C6" s="63" t="s">
        <v>34</v>
      </c>
      <c r="D6" s="63" t="s">
        <v>34</v>
      </c>
      <c r="E6" s="63" t="s">
        <v>50</v>
      </c>
    </row>
    <row r="7" spans="1:6" x14ac:dyDescent="0.25">
      <c r="A7" s="114"/>
      <c r="B7" s="15"/>
      <c r="C7" s="63" t="s">
        <v>36</v>
      </c>
      <c r="D7" s="63" t="s">
        <v>39</v>
      </c>
      <c r="E7" s="63" t="s">
        <v>51</v>
      </c>
    </row>
    <row r="8" spans="1:6" x14ac:dyDescent="0.25">
      <c r="A8" s="115"/>
      <c r="B8" s="16"/>
      <c r="C8" s="62" t="s">
        <v>37</v>
      </c>
      <c r="D8" s="62" t="s">
        <v>37</v>
      </c>
      <c r="E8" s="62" t="s">
        <v>52</v>
      </c>
    </row>
    <row r="9" spans="1:6" x14ac:dyDescent="0.25">
      <c r="A9" s="116" t="s">
        <v>13</v>
      </c>
      <c r="B9" s="118" t="s">
        <v>230</v>
      </c>
      <c r="C9" s="60">
        <v>0</v>
      </c>
      <c r="D9" s="60">
        <v>2112693.0299999998</v>
      </c>
      <c r="E9" s="33" t="e">
        <f t="shared" ref="E9:E12" si="0">(D9*100%)/C9</f>
        <v>#DIV/0!</v>
      </c>
    </row>
    <row r="10" spans="1:6" x14ac:dyDescent="0.25">
      <c r="A10" s="117"/>
      <c r="B10" s="119"/>
      <c r="C10" s="60">
        <v>0</v>
      </c>
      <c r="D10" s="60">
        <v>52817.33</v>
      </c>
      <c r="E10" s="33" t="e">
        <f t="shared" si="0"/>
        <v>#DIV/0!</v>
      </c>
    </row>
    <row r="11" spans="1:6" x14ac:dyDescent="0.25">
      <c r="A11" s="116" t="s">
        <v>14</v>
      </c>
      <c r="B11" s="118" t="s">
        <v>231</v>
      </c>
      <c r="C11" s="60">
        <v>1199345.97</v>
      </c>
      <c r="D11" s="60">
        <v>1482915.97</v>
      </c>
      <c r="E11" s="33">
        <f t="shared" si="0"/>
        <v>1.2364371975169099</v>
      </c>
    </row>
    <row r="12" spans="1:6" x14ac:dyDescent="0.25">
      <c r="A12" s="117"/>
      <c r="B12" s="119"/>
      <c r="C12" s="60">
        <v>571258.89</v>
      </c>
      <c r="D12" s="60">
        <v>694882.6</v>
      </c>
      <c r="E12" s="33">
        <f t="shared" si="0"/>
        <v>1.216405752565181</v>
      </c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101" t="s">
        <v>53</v>
      </c>
      <c r="B14" s="101"/>
      <c r="C14" s="101"/>
      <c r="D14" s="101"/>
      <c r="E14" s="101"/>
      <c r="F14" s="101"/>
    </row>
    <row r="15" spans="1:6" x14ac:dyDescent="0.25">
      <c r="A15" s="120" t="s">
        <v>122</v>
      </c>
      <c r="B15" s="120"/>
      <c r="C15" s="120"/>
      <c r="D15" s="120"/>
      <c r="E15" s="120"/>
      <c r="F15" s="120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120" t="s">
        <v>54</v>
      </c>
      <c r="B17" s="120"/>
      <c r="C17" s="120"/>
      <c r="D17" s="120"/>
      <c r="E17" s="120"/>
      <c r="F17" s="120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61"/>
      <c r="B19" s="113" t="s">
        <v>55</v>
      </c>
      <c r="C19" s="61"/>
      <c r="D19" s="61"/>
      <c r="E19" s="61" t="s">
        <v>58</v>
      </c>
      <c r="F19" s="61" t="s">
        <v>62</v>
      </c>
    </row>
    <row r="20" spans="1:6" x14ac:dyDescent="0.25">
      <c r="A20" s="63" t="s">
        <v>30</v>
      </c>
      <c r="B20" s="114"/>
      <c r="C20" s="63" t="s">
        <v>56</v>
      </c>
      <c r="D20" s="63" t="s">
        <v>57</v>
      </c>
      <c r="E20" s="63" t="s">
        <v>59</v>
      </c>
      <c r="F20" s="63" t="s">
        <v>63</v>
      </c>
    </row>
    <row r="21" spans="1:6" x14ac:dyDescent="0.25">
      <c r="A21" s="25" t="s">
        <v>65</v>
      </c>
      <c r="B21" s="114"/>
      <c r="C21" s="63" t="s">
        <v>35</v>
      </c>
      <c r="D21" s="63" t="s">
        <v>35</v>
      </c>
      <c r="E21" s="63" t="s">
        <v>60</v>
      </c>
      <c r="F21" s="63" t="s">
        <v>64</v>
      </c>
    </row>
    <row r="22" spans="1:6" x14ac:dyDescent="0.25">
      <c r="A22" s="22"/>
      <c r="B22" s="115"/>
      <c r="C22" s="22"/>
      <c r="D22" s="22"/>
      <c r="E22" s="62" t="s">
        <v>61</v>
      </c>
      <c r="F22" s="22"/>
    </row>
    <row r="23" spans="1:6" x14ac:dyDescent="0.25">
      <c r="A23" s="12">
        <v>1</v>
      </c>
      <c r="B23" s="12" t="s">
        <v>66</v>
      </c>
      <c r="C23" s="12">
        <v>11616.17</v>
      </c>
      <c r="D23" s="12">
        <v>15079.24</v>
      </c>
      <c r="E23" s="32">
        <f>(D23*100%)/C23</f>
        <v>1.2981249413533031</v>
      </c>
      <c r="F23" s="12" t="s">
        <v>267</v>
      </c>
    </row>
    <row r="24" spans="1:6" x14ac:dyDescent="0.25">
      <c r="A24" s="12">
        <v>2</v>
      </c>
      <c r="B24" s="12" t="s">
        <v>67</v>
      </c>
      <c r="C24" s="12">
        <v>92555</v>
      </c>
      <c r="D24" s="12">
        <v>109220.21</v>
      </c>
      <c r="E24" s="32">
        <f>(D24*100%)/C24</f>
        <v>1.1800573712927449</v>
      </c>
      <c r="F24" s="12" t="s">
        <v>267</v>
      </c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 t="s">
        <v>125</v>
      </c>
      <c r="B26" s="5"/>
      <c r="C26" s="5"/>
      <c r="D26" s="64">
        <v>0</v>
      </c>
      <c r="E26" s="26"/>
      <c r="F26" s="26"/>
    </row>
    <row r="27" spans="1:6" x14ac:dyDescent="0.25">
      <c r="A27" s="5" t="s">
        <v>68</v>
      </c>
      <c r="B27" s="5"/>
      <c r="C27" s="5"/>
      <c r="D27" s="5"/>
      <c r="E27" s="5"/>
      <c r="F27" s="5"/>
    </row>
    <row r="28" spans="1:6" x14ac:dyDescent="0.25">
      <c r="A28" s="5" t="s">
        <v>126</v>
      </c>
      <c r="B28" s="5"/>
      <c r="C28" s="5"/>
      <c r="D28" s="5"/>
      <c r="E28" s="5"/>
      <c r="F28" s="5"/>
    </row>
    <row r="29" spans="1:6" x14ac:dyDescent="0.25">
      <c r="A29" s="121"/>
      <c r="B29" s="121"/>
      <c r="C29" s="121"/>
      <c r="D29" s="121"/>
      <c r="E29" s="121"/>
      <c r="F29" s="121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 t="s">
        <v>69</v>
      </c>
      <c r="B31" s="5"/>
      <c r="C31" s="5"/>
      <c r="D31" s="5"/>
      <c r="E31" s="5"/>
      <c r="F31" s="5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61" t="s">
        <v>30</v>
      </c>
      <c r="B33" s="122" t="s">
        <v>70</v>
      </c>
      <c r="C33" s="61" t="s">
        <v>56</v>
      </c>
      <c r="D33" s="61" t="s">
        <v>57</v>
      </c>
      <c r="E33" s="5"/>
      <c r="F33" s="5"/>
    </row>
    <row r="34" spans="1:6" x14ac:dyDescent="0.25">
      <c r="A34" s="62" t="s">
        <v>65</v>
      </c>
      <c r="B34" s="123"/>
      <c r="C34" s="62" t="s">
        <v>35</v>
      </c>
      <c r="D34" s="62" t="s">
        <v>35</v>
      </c>
      <c r="E34" s="5"/>
      <c r="F34" s="5"/>
    </row>
    <row r="35" spans="1:6" x14ac:dyDescent="0.25">
      <c r="A35" s="12">
        <v>1</v>
      </c>
      <c r="B35" s="12"/>
      <c r="C35" s="12"/>
      <c r="D35" s="12"/>
      <c r="E35" s="5"/>
      <c r="F35" s="5"/>
    </row>
    <row r="36" spans="1:6" x14ac:dyDescent="0.25">
      <c r="A36" s="12">
        <v>2</v>
      </c>
      <c r="B36" s="12"/>
      <c r="C36" s="12"/>
      <c r="D36" s="12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 t="s">
        <v>71</v>
      </c>
      <c r="B38" s="5"/>
      <c r="C38" s="5"/>
      <c r="D38" s="5"/>
      <c r="E38" s="34" t="s">
        <v>123</v>
      </c>
      <c r="F38" s="26"/>
    </row>
    <row r="39" spans="1:6" x14ac:dyDescent="0.25">
      <c r="A39" s="5" t="s">
        <v>72</v>
      </c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27" t="s">
        <v>73</v>
      </c>
      <c r="B41" s="27"/>
      <c r="C41" s="27"/>
      <c r="D41" s="27"/>
      <c r="E41" s="27"/>
      <c r="F41" s="27"/>
    </row>
    <row r="42" spans="1:6" x14ac:dyDescent="0.25">
      <c r="A42" s="112" t="s">
        <v>124</v>
      </c>
      <c r="B42" s="112"/>
      <c r="C42" s="112"/>
      <c r="D42" s="112"/>
      <c r="E42" s="112"/>
      <c r="F42" s="112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 t="s">
        <v>74</v>
      </c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8" t="s">
        <v>13</v>
      </c>
      <c r="B46" s="5" t="s">
        <v>116</v>
      </c>
      <c r="C46" s="5"/>
      <c r="D46" s="5"/>
      <c r="E46" s="5"/>
      <c r="F46" s="5"/>
    </row>
    <row r="47" spans="1:6" x14ac:dyDescent="0.25">
      <c r="A47" s="5"/>
      <c r="B47" s="28"/>
      <c r="C47" s="28">
        <v>6049565.0300000003</v>
      </c>
      <c r="D47" s="5"/>
      <c r="E47" s="5"/>
      <c r="F47" s="5"/>
    </row>
    <row r="48" spans="1:6" x14ac:dyDescent="0.25">
      <c r="A48" s="58" t="s">
        <v>14</v>
      </c>
      <c r="B48" s="5" t="s">
        <v>115</v>
      </c>
      <c r="C48" s="5"/>
      <c r="D48" s="5"/>
      <c r="E48" s="5"/>
      <c r="F48" s="5"/>
    </row>
    <row r="49" spans="1:6" x14ac:dyDescent="0.25">
      <c r="A49" s="5"/>
      <c r="B49" s="5" t="s">
        <v>266</v>
      </c>
      <c r="C49" s="28">
        <f>C47</f>
        <v>6049565.0300000003</v>
      </c>
      <c r="D49" s="5"/>
      <c r="E49" s="5"/>
      <c r="F49" s="5"/>
    </row>
  </sheetData>
  <mergeCells count="12">
    <mergeCell ref="A42:F42"/>
    <mergeCell ref="A5:A8"/>
    <mergeCell ref="A9:A10"/>
    <mergeCell ref="B9:B10"/>
    <mergeCell ref="A11:A12"/>
    <mergeCell ref="B11:B12"/>
    <mergeCell ref="A14:F14"/>
    <mergeCell ref="A15:F15"/>
    <mergeCell ref="A17:F17"/>
    <mergeCell ref="B19:B22"/>
    <mergeCell ref="A29:F29"/>
    <mergeCell ref="B33:B34"/>
  </mergeCells>
  <pageMargins left="0.70866141732283472" right="0" top="0.74803149606299213" bottom="0.74803149606299213" header="0" footer="0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5" workbookViewId="0">
      <selection activeCell="I10" sqref="I10:I12"/>
    </sheetView>
  </sheetViews>
  <sheetFormatPr defaultRowHeight="15" x14ac:dyDescent="0.25"/>
  <cols>
    <col min="1" max="1" width="3.7109375" customWidth="1"/>
    <col min="4" max="4" width="27.5703125" customWidth="1"/>
    <col min="5" max="5" width="5.5703125" customWidth="1"/>
    <col min="6" max="6" width="10.28515625" customWidth="1"/>
    <col min="7" max="7" width="10.85546875" customWidth="1"/>
    <col min="8" max="8" width="10.5703125" customWidth="1"/>
    <col min="9" max="9" width="10.28515625" customWidth="1"/>
  </cols>
  <sheetData>
    <row r="1" spans="1:9" x14ac:dyDescent="0.25">
      <c r="A1" s="130" t="s">
        <v>81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25">
      <c r="A3" s="131" t="s">
        <v>30</v>
      </c>
      <c r="B3" s="134" t="s">
        <v>86</v>
      </c>
      <c r="C3" s="135"/>
      <c r="D3" s="136"/>
      <c r="E3" s="65" t="s">
        <v>84</v>
      </c>
      <c r="F3" s="129" t="s">
        <v>23</v>
      </c>
      <c r="G3" s="129"/>
      <c r="H3" s="129" t="s">
        <v>24</v>
      </c>
      <c r="I3" s="129"/>
    </row>
    <row r="4" spans="1:9" x14ac:dyDescent="0.25">
      <c r="A4" s="132"/>
      <c r="B4" s="137"/>
      <c r="C4" s="138"/>
      <c r="D4" s="139"/>
      <c r="E4" s="66" t="s">
        <v>85</v>
      </c>
      <c r="F4" s="65" t="s">
        <v>83</v>
      </c>
      <c r="G4" s="65" t="s">
        <v>34</v>
      </c>
      <c r="H4" s="65" t="s">
        <v>83</v>
      </c>
      <c r="I4" s="65" t="s">
        <v>34</v>
      </c>
    </row>
    <row r="5" spans="1:9" x14ac:dyDescent="0.25">
      <c r="A5" s="133"/>
      <c r="B5" s="140"/>
      <c r="C5" s="141"/>
      <c r="D5" s="142"/>
      <c r="E5" s="10"/>
      <c r="F5" s="67" t="s">
        <v>82</v>
      </c>
      <c r="G5" s="67" t="s">
        <v>82</v>
      </c>
      <c r="H5" s="67" t="s">
        <v>82</v>
      </c>
      <c r="I5" s="67" t="s">
        <v>82</v>
      </c>
    </row>
    <row r="6" spans="1:9" x14ac:dyDescent="0.25">
      <c r="A6" s="124">
        <v>1</v>
      </c>
      <c r="B6" s="126" t="s">
        <v>90</v>
      </c>
      <c r="C6" s="127"/>
      <c r="D6" s="128"/>
      <c r="E6" s="124" t="s">
        <v>127</v>
      </c>
      <c r="F6" s="129"/>
      <c r="G6" s="129"/>
      <c r="H6" s="129"/>
      <c r="I6" s="129"/>
    </row>
    <row r="7" spans="1:9" x14ac:dyDescent="0.25">
      <c r="A7" s="125"/>
      <c r="B7" s="146" t="s">
        <v>91</v>
      </c>
      <c r="C7" s="147"/>
      <c r="D7" s="148"/>
      <c r="E7" s="125"/>
      <c r="F7" s="129"/>
      <c r="G7" s="129"/>
      <c r="H7" s="129"/>
      <c r="I7" s="129"/>
    </row>
    <row r="8" spans="1:9" x14ac:dyDescent="0.25">
      <c r="A8" s="68">
        <v>1.1000000000000001</v>
      </c>
      <c r="B8" s="126" t="s">
        <v>87</v>
      </c>
      <c r="C8" s="127"/>
      <c r="D8" s="128"/>
      <c r="E8" s="68" t="s">
        <v>127</v>
      </c>
      <c r="F8" s="13">
        <f>'Лист2 (2)'!C9</f>
        <v>0</v>
      </c>
      <c r="G8" s="13">
        <f>'Лист2 (2)'!C10</f>
        <v>0</v>
      </c>
      <c r="H8" s="13">
        <f>'Лист2 (2)'!D9</f>
        <v>2112693.0299999998</v>
      </c>
      <c r="I8" s="13">
        <f>'Лист2 (2)'!D10</f>
        <v>52817.33</v>
      </c>
    </row>
    <row r="9" spans="1:9" x14ac:dyDescent="0.25">
      <c r="A9" s="65">
        <v>1.2</v>
      </c>
      <c r="B9" s="149" t="s">
        <v>88</v>
      </c>
      <c r="C9" s="150"/>
      <c r="D9" s="151"/>
      <c r="E9" s="68" t="s">
        <v>127</v>
      </c>
      <c r="F9" s="13">
        <f>'Лист2 (2)'!C11</f>
        <v>1199345.97</v>
      </c>
      <c r="G9" s="13">
        <f>'Лист2 (2)'!C12</f>
        <v>571258.89</v>
      </c>
      <c r="H9" s="13">
        <f>'Лист2 (2)'!D11</f>
        <v>1482915.97</v>
      </c>
      <c r="I9" s="13">
        <f>'Лист2 (2)'!D12</f>
        <v>694882.6</v>
      </c>
    </row>
    <row r="10" spans="1:9" x14ac:dyDescent="0.25">
      <c r="A10" s="124">
        <v>2</v>
      </c>
      <c r="B10" s="127" t="s">
        <v>92</v>
      </c>
      <c r="C10" s="127"/>
      <c r="D10" s="128"/>
      <c r="E10" s="124" t="s">
        <v>127</v>
      </c>
      <c r="F10" s="144"/>
      <c r="G10" s="144"/>
      <c r="H10" s="144"/>
      <c r="I10" s="144"/>
    </row>
    <row r="11" spans="1:9" x14ac:dyDescent="0.25">
      <c r="A11" s="143"/>
      <c r="B11" s="152" t="s">
        <v>93</v>
      </c>
      <c r="C11" s="152"/>
      <c r="D11" s="153"/>
      <c r="E11" s="143"/>
      <c r="F11" s="144"/>
      <c r="G11" s="144"/>
      <c r="H11" s="144"/>
      <c r="I11" s="144"/>
    </row>
    <row r="12" spans="1:9" x14ac:dyDescent="0.25">
      <c r="A12" s="125"/>
      <c r="B12" s="147" t="s">
        <v>94</v>
      </c>
      <c r="C12" s="147"/>
      <c r="D12" s="148"/>
      <c r="E12" s="125"/>
      <c r="F12" s="144"/>
      <c r="G12" s="144"/>
      <c r="H12" s="144"/>
      <c r="I12" s="144"/>
    </row>
    <row r="13" spans="1:9" x14ac:dyDescent="0.25">
      <c r="A13" s="68">
        <v>2.1</v>
      </c>
      <c r="B13" s="145" t="s">
        <v>87</v>
      </c>
      <c r="C13" s="145"/>
      <c r="D13" s="145"/>
      <c r="E13" s="68" t="s">
        <v>127</v>
      </c>
      <c r="F13" s="4"/>
      <c r="G13" s="4"/>
      <c r="H13" s="4"/>
      <c r="I13" s="4"/>
    </row>
    <row r="14" spans="1:9" x14ac:dyDescent="0.25">
      <c r="A14" s="68">
        <v>2.2000000000000002</v>
      </c>
      <c r="B14" s="145" t="s">
        <v>88</v>
      </c>
      <c r="C14" s="145"/>
      <c r="D14" s="145"/>
      <c r="E14" s="68" t="s">
        <v>127</v>
      </c>
      <c r="F14" s="4"/>
      <c r="G14" s="4"/>
      <c r="H14" s="4"/>
      <c r="I14" s="4"/>
    </row>
    <row r="15" spans="1:9" x14ac:dyDescent="0.25">
      <c r="A15" s="129">
        <v>3</v>
      </c>
      <c r="B15" s="126" t="s">
        <v>92</v>
      </c>
      <c r="C15" s="127"/>
      <c r="D15" s="128"/>
      <c r="E15" s="129" t="s">
        <v>127</v>
      </c>
      <c r="F15" s="144"/>
      <c r="G15" s="144"/>
      <c r="H15" s="144"/>
      <c r="I15" s="144"/>
    </row>
    <row r="16" spans="1:9" x14ac:dyDescent="0.25">
      <c r="A16" s="129"/>
      <c r="B16" s="154" t="s">
        <v>93</v>
      </c>
      <c r="C16" s="152"/>
      <c r="D16" s="153"/>
      <c r="E16" s="129"/>
      <c r="F16" s="144"/>
      <c r="G16" s="144"/>
      <c r="H16" s="144"/>
      <c r="I16" s="144"/>
    </row>
    <row r="17" spans="1:9" x14ac:dyDescent="0.25">
      <c r="A17" s="129"/>
      <c r="B17" s="154" t="s">
        <v>95</v>
      </c>
      <c r="C17" s="152"/>
      <c r="D17" s="153"/>
      <c r="E17" s="129"/>
      <c r="F17" s="144"/>
      <c r="G17" s="144"/>
      <c r="H17" s="144"/>
      <c r="I17" s="144"/>
    </row>
    <row r="18" spans="1:9" x14ac:dyDescent="0.25">
      <c r="A18" s="129"/>
      <c r="B18" s="146" t="s">
        <v>89</v>
      </c>
      <c r="C18" s="147"/>
      <c r="D18" s="148"/>
      <c r="E18" s="129"/>
      <c r="F18" s="144"/>
      <c r="G18" s="144"/>
      <c r="H18" s="144"/>
      <c r="I18" s="144"/>
    </row>
    <row r="19" spans="1:9" x14ac:dyDescent="0.25">
      <c r="A19" s="68">
        <v>3.1</v>
      </c>
      <c r="B19" s="145" t="s">
        <v>87</v>
      </c>
      <c r="C19" s="145"/>
      <c r="D19" s="145"/>
      <c r="E19" s="68" t="s">
        <v>127</v>
      </c>
      <c r="F19" s="4"/>
      <c r="G19" s="4"/>
      <c r="H19" s="4"/>
      <c r="I19" s="4"/>
    </row>
    <row r="20" spans="1:9" x14ac:dyDescent="0.25">
      <c r="A20" s="68">
        <v>3.2</v>
      </c>
      <c r="B20" s="145" t="s">
        <v>88</v>
      </c>
      <c r="C20" s="145"/>
      <c r="D20" s="145"/>
      <c r="E20" s="68" t="s">
        <v>127</v>
      </c>
      <c r="F20" s="4"/>
      <c r="G20" s="4"/>
      <c r="H20" s="4"/>
      <c r="I20" s="4"/>
    </row>
    <row r="21" spans="1:9" x14ac:dyDescent="0.25">
      <c r="A21" s="129">
        <v>4</v>
      </c>
      <c r="B21" s="126" t="s">
        <v>128</v>
      </c>
      <c r="C21" s="127"/>
      <c r="D21" s="128"/>
      <c r="E21" s="124" t="s">
        <v>109</v>
      </c>
      <c r="F21" s="144"/>
      <c r="G21" s="144"/>
      <c r="H21" s="144"/>
      <c r="I21" s="144"/>
    </row>
    <row r="22" spans="1:9" x14ac:dyDescent="0.25">
      <c r="A22" s="129"/>
      <c r="B22" s="154" t="s">
        <v>96</v>
      </c>
      <c r="C22" s="152"/>
      <c r="D22" s="153"/>
      <c r="E22" s="143"/>
      <c r="F22" s="144"/>
      <c r="G22" s="144"/>
      <c r="H22" s="144"/>
      <c r="I22" s="144"/>
    </row>
    <row r="23" spans="1:9" x14ac:dyDescent="0.25">
      <c r="A23" s="129"/>
      <c r="B23" s="146" t="s">
        <v>97</v>
      </c>
      <c r="C23" s="147"/>
      <c r="D23" s="148"/>
      <c r="E23" s="125"/>
      <c r="F23" s="144"/>
      <c r="G23" s="144"/>
      <c r="H23" s="144"/>
      <c r="I23" s="144"/>
    </row>
    <row r="24" spans="1:9" x14ac:dyDescent="0.25">
      <c r="A24" s="129">
        <v>4.0999999999999996</v>
      </c>
      <c r="B24" s="126" t="s">
        <v>98</v>
      </c>
      <c r="C24" s="127"/>
      <c r="D24" s="128"/>
      <c r="E24" s="124" t="s">
        <v>109</v>
      </c>
      <c r="F24" s="144"/>
      <c r="G24" s="144"/>
      <c r="H24" s="144"/>
      <c r="I24" s="144"/>
    </row>
    <row r="25" spans="1:9" x14ac:dyDescent="0.25">
      <c r="A25" s="129"/>
      <c r="B25" s="154" t="s">
        <v>100</v>
      </c>
      <c r="C25" s="152"/>
      <c r="D25" s="153"/>
      <c r="E25" s="143"/>
      <c r="F25" s="144"/>
      <c r="G25" s="144"/>
      <c r="H25" s="144"/>
      <c r="I25" s="144"/>
    </row>
    <row r="26" spans="1:9" x14ac:dyDescent="0.25">
      <c r="A26" s="129"/>
      <c r="B26" s="146" t="s">
        <v>99</v>
      </c>
      <c r="C26" s="147"/>
      <c r="D26" s="148"/>
      <c r="E26" s="125"/>
      <c r="F26" s="144"/>
      <c r="G26" s="144"/>
      <c r="H26" s="144"/>
      <c r="I26" s="144"/>
    </row>
    <row r="27" spans="1:9" x14ac:dyDescent="0.25">
      <c r="A27" s="129">
        <v>4.2</v>
      </c>
      <c r="B27" s="126" t="s">
        <v>101</v>
      </c>
      <c r="C27" s="127"/>
      <c r="D27" s="128"/>
      <c r="E27" s="124" t="s">
        <v>109</v>
      </c>
      <c r="F27" s="144"/>
      <c r="G27" s="144"/>
      <c r="H27" s="144"/>
      <c r="I27" s="144"/>
    </row>
    <row r="28" spans="1:9" x14ac:dyDescent="0.25">
      <c r="A28" s="129"/>
      <c r="B28" s="154" t="s">
        <v>102</v>
      </c>
      <c r="C28" s="152"/>
      <c r="D28" s="153"/>
      <c r="E28" s="143"/>
      <c r="F28" s="144"/>
      <c r="G28" s="144"/>
      <c r="H28" s="144"/>
      <c r="I28" s="144"/>
    </row>
    <row r="29" spans="1:9" x14ac:dyDescent="0.25">
      <c r="A29" s="129"/>
      <c r="B29" s="146" t="s">
        <v>103</v>
      </c>
      <c r="C29" s="147"/>
      <c r="D29" s="148"/>
      <c r="E29" s="125"/>
      <c r="F29" s="144"/>
      <c r="G29" s="144"/>
      <c r="H29" s="144"/>
      <c r="I29" s="144"/>
    </row>
    <row r="30" spans="1:9" x14ac:dyDescent="0.25">
      <c r="A30" s="129">
        <v>5</v>
      </c>
      <c r="B30" s="126" t="s">
        <v>104</v>
      </c>
      <c r="C30" s="127"/>
      <c r="D30" s="128"/>
      <c r="E30" s="124" t="s">
        <v>84</v>
      </c>
      <c r="F30" s="144"/>
      <c r="G30" s="144"/>
      <c r="H30" s="144"/>
      <c r="I30" s="144"/>
    </row>
    <row r="31" spans="1:9" x14ac:dyDescent="0.25">
      <c r="A31" s="129"/>
      <c r="B31" s="154" t="s">
        <v>105</v>
      </c>
      <c r="C31" s="152"/>
      <c r="D31" s="153"/>
      <c r="E31" s="143"/>
      <c r="F31" s="144"/>
      <c r="G31" s="144"/>
      <c r="H31" s="144"/>
      <c r="I31" s="144"/>
    </row>
    <row r="32" spans="1:9" x14ac:dyDescent="0.25">
      <c r="A32" s="129"/>
      <c r="B32" s="146" t="s">
        <v>106</v>
      </c>
      <c r="C32" s="147"/>
      <c r="D32" s="148"/>
      <c r="E32" s="125"/>
      <c r="F32" s="144"/>
      <c r="G32" s="144"/>
      <c r="H32" s="144"/>
      <c r="I32" s="144"/>
    </row>
    <row r="33" spans="1:9" x14ac:dyDescent="0.25">
      <c r="A33" s="129">
        <v>6</v>
      </c>
      <c r="B33" s="126" t="s">
        <v>110</v>
      </c>
      <c r="C33" s="127"/>
      <c r="D33" s="128"/>
      <c r="E33" s="124" t="s">
        <v>127</v>
      </c>
      <c r="F33" s="144"/>
      <c r="G33" s="144"/>
      <c r="H33" s="144"/>
      <c r="I33" s="144"/>
    </row>
    <row r="34" spans="1:9" x14ac:dyDescent="0.25">
      <c r="A34" s="129"/>
      <c r="B34" s="154" t="s">
        <v>107</v>
      </c>
      <c r="C34" s="152"/>
      <c r="D34" s="153"/>
      <c r="E34" s="143"/>
      <c r="F34" s="144"/>
      <c r="G34" s="144"/>
      <c r="H34" s="144"/>
      <c r="I34" s="144"/>
    </row>
    <row r="35" spans="1:9" x14ac:dyDescent="0.25">
      <c r="A35" s="129"/>
      <c r="B35" s="146" t="s">
        <v>108</v>
      </c>
      <c r="C35" s="147"/>
      <c r="D35" s="148"/>
      <c r="E35" s="125"/>
      <c r="F35" s="144"/>
      <c r="G35" s="144"/>
      <c r="H35" s="144"/>
      <c r="I35" s="144"/>
    </row>
    <row r="36" spans="1:9" x14ac:dyDescent="0.25">
      <c r="A36" s="11"/>
      <c r="B36" s="152"/>
      <c r="C36" s="152"/>
      <c r="D36" s="152"/>
    </row>
    <row r="37" spans="1:9" x14ac:dyDescent="0.25">
      <c r="A37" s="11"/>
      <c r="B37" s="152"/>
      <c r="C37" s="152"/>
      <c r="D37" s="152"/>
    </row>
    <row r="38" spans="1:9" x14ac:dyDescent="0.25">
      <c r="A38" s="11"/>
      <c r="B38" s="152"/>
      <c r="C38" s="152"/>
      <c r="D38" s="152"/>
    </row>
    <row r="39" spans="1:9" x14ac:dyDescent="0.25">
      <c r="B39" s="152"/>
      <c r="C39" s="152"/>
      <c r="D39" s="152"/>
    </row>
    <row r="40" spans="1:9" x14ac:dyDescent="0.25">
      <c r="B40" s="155"/>
      <c r="C40" s="155"/>
      <c r="D40" s="155"/>
    </row>
    <row r="41" spans="1:9" x14ac:dyDescent="0.25">
      <c r="B41" s="155"/>
      <c r="C41" s="155"/>
      <c r="D41" s="155"/>
    </row>
  </sheetData>
  <mergeCells count="89">
    <mergeCell ref="B39:D39"/>
    <mergeCell ref="B40:D40"/>
    <mergeCell ref="B41:D41"/>
    <mergeCell ref="I33:I35"/>
    <mergeCell ref="B34:D34"/>
    <mergeCell ref="B35:D35"/>
    <mergeCell ref="B36:D36"/>
    <mergeCell ref="B37:D37"/>
    <mergeCell ref="B38:D38"/>
    <mergeCell ref="H30:H32"/>
    <mergeCell ref="I30:I32"/>
    <mergeCell ref="B31:D31"/>
    <mergeCell ref="B32:D32"/>
    <mergeCell ref="A33:A35"/>
    <mergeCell ref="B33:D33"/>
    <mergeCell ref="E33:E35"/>
    <mergeCell ref="F33:F35"/>
    <mergeCell ref="G33:G35"/>
    <mergeCell ref="H33:H35"/>
    <mergeCell ref="A30:A32"/>
    <mergeCell ref="B30:D30"/>
    <mergeCell ref="E30:E32"/>
    <mergeCell ref="F30:F32"/>
    <mergeCell ref="G30:G32"/>
    <mergeCell ref="G27:G29"/>
    <mergeCell ref="H27:H29"/>
    <mergeCell ref="I27:I29"/>
    <mergeCell ref="B28:D28"/>
    <mergeCell ref="B29:D29"/>
    <mergeCell ref="F27:F29"/>
    <mergeCell ref="B25:D25"/>
    <mergeCell ref="B26:D26"/>
    <mergeCell ref="A27:A29"/>
    <mergeCell ref="B27:D27"/>
    <mergeCell ref="E27:E29"/>
    <mergeCell ref="I21:I23"/>
    <mergeCell ref="B22:D22"/>
    <mergeCell ref="B23:D23"/>
    <mergeCell ref="A24:A26"/>
    <mergeCell ref="B24:D24"/>
    <mergeCell ref="E24:E26"/>
    <mergeCell ref="F24:F26"/>
    <mergeCell ref="G24:G26"/>
    <mergeCell ref="H24:H26"/>
    <mergeCell ref="I24:I26"/>
    <mergeCell ref="A21:A23"/>
    <mergeCell ref="B21:D21"/>
    <mergeCell ref="E21:E23"/>
    <mergeCell ref="F21:F23"/>
    <mergeCell ref="G21:G23"/>
    <mergeCell ref="H21:H23"/>
    <mergeCell ref="I15:I18"/>
    <mergeCell ref="B16:D16"/>
    <mergeCell ref="B17:D17"/>
    <mergeCell ref="B18:D18"/>
    <mergeCell ref="B19:D19"/>
    <mergeCell ref="G15:G18"/>
    <mergeCell ref="H15:H18"/>
    <mergeCell ref="B20:D20"/>
    <mergeCell ref="A15:A18"/>
    <mergeCell ref="B15:D15"/>
    <mergeCell ref="E15:E18"/>
    <mergeCell ref="F15:F18"/>
    <mergeCell ref="B14:D14"/>
    <mergeCell ref="H6:H7"/>
    <mergeCell ref="I6:I7"/>
    <mergeCell ref="B7:D7"/>
    <mergeCell ref="B8:D8"/>
    <mergeCell ref="B9:D9"/>
    <mergeCell ref="H10:H12"/>
    <mergeCell ref="I10:I12"/>
    <mergeCell ref="B11:D11"/>
    <mergeCell ref="B12:D12"/>
    <mergeCell ref="B13:D13"/>
    <mergeCell ref="A10:A12"/>
    <mergeCell ref="B10:D10"/>
    <mergeCell ref="E10:E12"/>
    <mergeCell ref="F10:F12"/>
    <mergeCell ref="G10:G12"/>
    <mergeCell ref="A1:I1"/>
    <mergeCell ref="A3:A5"/>
    <mergeCell ref="B3:D5"/>
    <mergeCell ref="F3:G3"/>
    <mergeCell ref="H3:I3"/>
    <mergeCell ref="A6:A7"/>
    <mergeCell ref="B6:D6"/>
    <mergeCell ref="E6:E7"/>
    <mergeCell ref="F6:F7"/>
    <mergeCell ref="G6:G7"/>
  </mergeCells>
  <pageMargins left="0.70866141732283472" right="0" top="0.74803149606299213" bottom="0.74803149606299213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(2018)</vt:lpstr>
      <vt:lpstr>Инвентарная книга (2)</vt:lpstr>
      <vt:lpstr>Лист2 (2)</vt:lpstr>
      <vt:lpstr>Лист3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2019-02-26T09:53:10Z</cp:lastPrinted>
  <dcterms:created xsi:type="dcterms:W3CDTF">2013-03-04T03:02:07Z</dcterms:created>
  <dcterms:modified xsi:type="dcterms:W3CDTF">2019-02-26T09:53:12Z</dcterms:modified>
</cp:coreProperties>
</file>