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19\ПХД\"/>
    </mc:Choice>
  </mc:AlternateContent>
  <bookViews>
    <workbookView xWindow="0" yWindow="0" windowWidth="21570" windowHeight="9060" activeTab="2"/>
  </bookViews>
  <sheets>
    <sheet name="ФХД (стр.1)" sheetId="1" r:id="rId1"/>
    <sheet name="ФХД (стр.2)" sheetId="2" r:id="rId2"/>
    <sheet name="Лист1" sheetId="16" r:id="rId3"/>
    <sheet name="ФХД" sheetId="15" r:id="rId4"/>
    <sheet name="ФХД (стр.5)" sheetId="4" r:id="rId5"/>
    <sheet name="Расчет  50300 (2)" sheetId="17" r:id="rId6"/>
    <sheet name="Расчет  50300" sheetId="14" r:id="rId7"/>
    <sheet name="Расчет  50500" sheetId="19" r:id="rId8"/>
    <sheet name="Расчет  50400 (2)" sheetId="18" r:id="rId9"/>
    <sheet name="Расчет  50400" sheetId="13" r:id="rId10"/>
    <sheet name="ФХД (стр.6)" sheetId="5" r:id="rId11"/>
    <sheet name="на 01.01.2018г     " sheetId="12" r:id="rId12"/>
  </sheets>
  <definedNames>
    <definedName name="IS_DOCUMENT" localSheetId="0">'ФХД (стр.1)'!$A$75</definedName>
    <definedName name="IS_DOCUMENT" localSheetId="1">'ФХД (стр.2)'!$A$26</definedName>
    <definedName name="IS_DOCUMENT" localSheetId="4">'ФХД (стр.5)'!$A$13</definedName>
    <definedName name="IS_DOCUMENT" localSheetId="10">'ФХД (стр.6)'!$A$22</definedName>
  </definedNames>
  <calcPr calcId="152511"/>
</workbook>
</file>

<file path=xl/calcChain.xml><?xml version="1.0" encoding="utf-8"?>
<calcChain xmlns="http://schemas.openxmlformats.org/spreadsheetml/2006/main">
  <c r="K23" i="15" l="1"/>
  <c r="K21" i="15"/>
  <c r="K20" i="15"/>
  <c r="K18" i="15"/>
  <c r="K32" i="15"/>
  <c r="K31" i="15"/>
  <c r="K30" i="15"/>
  <c r="K26" i="15"/>
  <c r="K25" i="15"/>
  <c r="K63" i="15"/>
  <c r="K57" i="15"/>
  <c r="K45" i="15"/>
  <c r="K42" i="15"/>
  <c r="K41" i="15"/>
  <c r="K39" i="15"/>
  <c r="K38" i="15"/>
  <c r="K36" i="15"/>
  <c r="K47" i="15"/>
  <c r="K10" i="16"/>
  <c r="K42" i="14"/>
  <c r="K10" i="15"/>
  <c r="K17" i="15" l="1"/>
  <c r="D20" i="19"/>
  <c r="F19" i="19"/>
  <c r="C18" i="19"/>
  <c r="F18" i="19" s="1"/>
  <c r="C16" i="19"/>
  <c r="D8" i="19"/>
  <c r="C8" i="19"/>
  <c r="C17" i="19" s="1"/>
  <c r="F17" i="19" s="1"/>
  <c r="E7" i="19"/>
  <c r="E8" i="19" s="1"/>
  <c r="C20" i="19" l="1"/>
  <c r="F16" i="19"/>
  <c r="F20" i="19" s="1"/>
  <c r="C24" i="19" s="1"/>
  <c r="D95" i="18"/>
  <c r="C95" i="18"/>
  <c r="E94" i="18"/>
  <c r="E95" i="18" s="1"/>
  <c r="D85" i="18"/>
  <c r="C85" i="18"/>
  <c r="E84" i="18"/>
  <c r="E83" i="18"/>
  <c r="E85" i="18" s="1"/>
  <c r="D75" i="18"/>
  <c r="C75" i="18"/>
  <c r="E64" i="18"/>
  <c r="D64" i="18"/>
  <c r="C64" i="18"/>
  <c r="C50" i="18"/>
  <c r="F50" i="18"/>
  <c r="E39" i="18"/>
  <c r="C39" i="18"/>
  <c r="C30" i="18"/>
  <c r="F29" i="18"/>
  <c r="F28" i="18"/>
  <c r="D20" i="18"/>
  <c r="F19" i="18"/>
  <c r="C18" i="18"/>
  <c r="F18" i="18" s="1"/>
  <c r="C16" i="18"/>
  <c r="D8" i="18"/>
  <c r="C8" i="18"/>
  <c r="C17" i="18" s="1"/>
  <c r="F17" i="18" s="1"/>
  <c r="E7" i="18"/>
  <c r="E8" i="18" s="1"/>
  <c r="E91" i="17"/>
  <c r="C91" i="17"/>
  <c r="E61" i="17"/>
  <c r="D101" i="17"/>
  <c r="C101" i="17"/>
  <c r="E100" i="17"/>
  <c r="E99" i="17"/>
  <c r="E101" i="17" s="1"/>
  <c r="D81" i="17"/>
  <c r="C81" i="17"/>
  <c r="D72" i="17"/>
  <c r="C72" i="17"/>
  <c r="D61" i="17"/>
  <c r="C61" i="17"/>
  <c r="C50" i="17"/>
  <c r="F49" i="17"/>
  <c r="F48" i="17"/>
  <c r="F47" i="17"/>
  <c r="F50" i="17" s="1"/>
  <c r="E39" i="17"/>
  <c r="C30" i="17"/>
  <c r="F29" i="17"/>
  <c r="F30" i="17" s="1"/>
  <c r="F28" i="17"/>
  <c r="D20" i="17"/>
  <c r="F19" i="17"/>
  <c r="F18" i="17"/>
  <c r="C16" i="17"/>
  <c r="E8" i="17"/>
  <c r="D8" i="17"/>
  <c r="C8" i="17"/>
  <c r="C17" i="17" s="1"/>
  <c r="F30" i="18" l="1"/>
  <c r="C20" i="18"/>
  <c r="F16" i="18"/>
  <c r="F20" i="18" s="1"/>
  <c r="C98" i="18" s="1"/>
  <c r="F17" i="17"/>
  <c r="F20" i="17" s="1"/>
  <c r="C20" i="17"/>
  <c r="C104" i="17"/>
  <c r="D79" i="14"/>
  <c r="C79" i="14"/>
  <c r="K33" i="15"/>
  <c r="D73" i="13" l="1"/>
  <c r="F50" i="13" l="1"/>
  <c r="F49" i="13" l="1"/>
  <c r="F48" i="13"/>
  <c r="F18" i="13" l="1"/>
  <c r="C18" i="13"/>
  <c r="F16" i="13"/>
  <c r="C16" i="13"/>
  <c r="E7" i="13"/>
  <c r="D93" i="13" l="1"/>
  <c r="C93" i="13"/>
  <c r="E92" i="13"/>
  <c r="E93" i="13" l="1"/>
  <c r="D88" i="14"/>
  <c r="C88" i="14"/>
  <c r="E87" i="14"/>
  <c r="E88" i="14" s="1"/>
  <c r="D70" i="14"/>
  <c r="C70" i="14"/>
  <c r="D98" i="14"/>
  <c r="C98" i="14"/>
  <c r="E97" i="14"/>
  <c r="E96" i="14"/>
  <c r="E59" i="14"/>
  <c r="D59" i="14"/>
  <c r="C59" i="14"/>
  <c r="C50" i="14"/>
  <c r="F49" i="14"/>
  <c r="F48" i="14"/>
  <c r="F47" i="14"/>
  <c r="E39" i="14"/>
  <c r="C30" i="14"/>
  <c r="F29" i="14"/>
  <c r="F28" i="14"/>
  <c r="D20" i="14"/>
  <c r="F19" i="14"/>
  <c r="F18" i="14"/>
  <c r="C16" i="14"/>
  <c r="E8" i="14"/>
  <c r="D8" i="14"/>
  <c r="C8" i="14"/>
  <c r="C17" i="14" s="1"/>
  <c r="F17" i="14" s="1"/>
  <c r="C83" i="13"/>
  <c r="E81" i="13"/>
  <c r="E82" i="13"/>
  <c r="D83" i="13"/>
  <c r="E62" i="13"/>
  <c r="C73" i="13"/>
  <c r="D62" i="13"/>
  <c r="C62" i="13"/>
  <c r="C50" i="13"/>
  <c r="F50" i="14" l="1"/>
  <c r="C96" i="13"/>
  <c r="E83" i="13"/>
  <c r="F20" i="14"/>
  <c r="C101" i="14" s="1"/>
  <c r="E98" i="14"/>
  <c r="F30" i="14"/>
  <c r="C20" i="14"/>
  <c r="C39" i="13"/>
  <c r="E39" i="13"/>
  <c r="F28" i="13"/>
  <c r="F29" i="13"/>
  <c r="F19" i="13"/>
  <c r="D20" i="13"/>
  <c r="E8" i="13"/>
  <c r="D8" i="13"/>
  <c r="C8" i="13"/>
  <c r="C17" i="13" s="1"/>
  <c r="F17" i="13" s="1"/>
  <c r="F20" i="13" l="1"/>
  <c r="C30" i="13"/>
  <c r="C20" i="13"/>
  <c r="F30" i="13" s="1"/>
  <c r="D48" i="12"/>
  <c r="D51" i="12"/>
  <c r="D65" i="12"/>
  <c r="D9" i="4" l="1"/>
  <c r="E9" i="4"/>
  <c r="F9" i="4"/>
  <c r="G9" i="4"/>
  <c r="H9" i="4"/>
  <c r="I9" i="4"/>
  <c r="J9" i="4"/>
  <c r="K9" i="4"/>
  <c r="C9" i="4"/>
  <c r="D64" i="12" l="1"/>
  <c r="C63" i="12"/>
  <c r="D63" i="12" s="1"/>
  <c r="D62" i="12"/>
  <c r="D61" i="12"/>
  <c r="C60" i="12"/>
  <c r="D60" i="12" s="1"/>
  <c r="D59" i="12"/>
  <c r="C55" i="12"/>
  <c r="D55" i="12" s="1"/>
  <c r="D54" i="12"/>
  <c r="D52" i="12"/>
  <c r="D50" i="12"/>
  <c r="C49" i="12"/>
  <c r="D49" i="12" s="1"/>
  <c r="D47" i="12"/>
  <c r="C46" i="12"/>
  <c r="D46" i="12" s="1"/>
  <c r="D45" i="12"/>
  <c r="D43" i="12"/>
  <c r="C42" i="12"/>
  <c r="D42" i="12" s="1"/>
  <c r="D41" i="12"/>
  <c r="D40" i="12"/>
  <c r="C39" i="12"/>
  <c r="D39" i="12" s="1"/>
  <c r="D38" i="12"/>
  <c r="D37" i="12"/>
  <c r="C36" i="12"/>
  <c r="D36" i="12" s="1"/>
  <c r="D33" i="12"/>
  <c r="D32" i="12"/>
  <c r="C31" i="12"/>
  <c r="D31" i="12" s="1"/>
  <c r="D30" i="12"/>
  <c r="D29" i="12"/>
  <c r="D28" i="12"/>
  <c r="C27" i="12"/>
  <c r="D27" i="12" s="1"/>
  <c r="D26" i="12"/>
  <c r="D24" i="12"/>
  <c r="C23" i="12"/>
  <c r="D23" i="12" s="1"/>
  <c r="C22" i="12"/>
  <c r="D22" i="12" s="1"/>
  <c r="D20" i="12"/>
  <c r="D19" i="12"/>
  <c r="D18" i="12"/>
  <c r="D17" i="12"/>
  <c r="D16" i="12"/>
  <c r="D15" i="12"/>
  <c r="D14" i="12"/>
  <c r="D13" i="12"/>
  <c r="D12" i="12"/>
  <c r="C10" i="12"/>
  <c r="D10" i="12" l="1"/>
  <c r="C21" i="12"/>
  <c r="D21" i="12" s="1"/>
  <c r="C25" i="12"/>
  <c r="D25" i="12" s="1"/>
  <c r="C34" i="12"/>
  <c r="D34" i="12" s="1"/>
  <c r="C58" i="12"/>
  <c r="D58" i="12" s="1"/>
</calcChain>
</file>

<file path=xl/sharedStrings.xml><?xml version="1.0" encoding="utf-8"?>
<sst xmlns="http://schemas.openxmlformats.org/spreadsheetml/2006/main" count="1762" uniqueCount="342">
  <si>
    <t>(наименование должности лица, утверждающего документ)</t>
  </si>
  <si>
    <t>(подпись)</t>
  </si>
  <si>
    <t>(расшифровка подписи)</t>
  </si>
  <si>
    <t>"</t>
  </si>
  <si>
    <t xml:space="preserve"> г.</t>
  </si>
  <si>
    <t>План финансово-хозяйственной деятельности</t>
  </si>
  <si>
    <t>(подразделения)</t>
  </si>
  <si>
    <t>ИНН/КПП</t>
  </si>
  <si>
    <t>7207010985/720701001</t>
  </si>
  <si>
    <t>Наименование органа, осуществляющего</t>
  </si>
  <si>
    <t>функции и полномочия учредителя</t>
  </si>
  <si>
    <t>I. Сведения о деятельности государственного бюджетного учреждения</t>
  </si>
  <si>
    <t>1.1. Цели деятельности государственного бюджетного учреждения (подразделения):</t>
  </si>
  <si>
    <t>1.2. Виды деятельности государственного бюджетного учреждения (подразделения):</t>
  </si>
  <si>
    <t>1.3. Перечень услуг (работ), осуществляемых в том числе и за плату:</t>
  </si>
  <si>
    <t>Администрация Ялуторовского района</t>
  </si>
  <si>
    <t>II. Показатели финансового состояния учреждения (подразделения)</t>
  </si>
  <si>
    <t>N п/п</t>
  </si>
  <si>
    <t>Наименование показателя</t>
  </si>
  <si>
    <t>Сумма, тыс. руб.</t>
  </si>
  <si>
    <t>Нефинансовые активы, всего:</t>
  </si>
  <si>
    <t>в том числе: остаточная стоимость</t>
  </si>
  <si>
    <t>Финансовые активы, всего:</t>
  </si>
  <si>
    <t>из них: 
денежные средства учреждения, всего</t>
  </si>
  <si>
    <t>в том числе:
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</si>
  <si>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</si>
  <si>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</si>
  <si>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</si>
  <si>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</si>
  <si>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</si>
  <si>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из них:
долговые обязательства</t>
  </si>
  <si>
    <t>кредиторская задолженность:</t>
  </si>
  <si>
    <t>в том числе:
просроченная кредиторская задолженность</t>
  </si>
  <si>
    <t>Код по бюджетной классификации Российской Федерации</t>
  </si>
  <si>
    <t>Код субсидии</t>
  </si>
  <si>
    <t>КВФО</t>
  </si>
  <si>
    <t>Отраслевой код</t>
  </si>
  <si>
    <t>всего</t>
  </si>
  <si>
    <t>в том числе: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</si>
  <si>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</si>
  <si>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</si>
  <si>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</si>
  <si>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</si>
  <si>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</si>
  <si>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Поступления, всего</t>
  </si>
  <si>
    <t>000</t>
  </si>
  <si>
    <t>00000</t>
  </si>
  <si>
    <t>0</t>
  </si>
  <si>
    <t>00000000000000000</t>
  </si>
  <si>
    <t xml:space="preserve">    Бюджетные инвестиции</t>
  </si>
  <si>
    <t>180</t>
  </si>
  <si>
    <t>50600</t>
  </si>
  <si>
    <t>9</t>
  </si>
  <si>
    <t>09050600000000000</t>
  </si>
  <si>
    <t xml:space="preserve">    Поступления от оказания государственным (муниципальным) учреждением (подразделением) услуг (выполнения работ), предоставление которых для физических и юридических лиц осуществляется на платной основе, всего</t>
  </si>
  <si>
    <t>130</t>
  </si>
  <si>
    <t>50300</t>
  </si>
  <si>
    <t>8</t>
  </si>
  <si>
    <t>09050300000000000</t>
  </si>
  <si>
    <t xml:space="preserve">    Субсидии на выполнение государственного (муниципального) задания</t>
  </si>
  <si>
    <t>50400</t>
  </si>
  <si>
    <t>09050400000000000</t>
  </si>
  <si>
    <t xml:space="preserve">    Целевые субсидии</t>
  </si>
  <si>
    <t>50500</t>
  </si>
  <si>
    <t>09050500000000000</t>
  </si>
  <si>
    <t>Выплаты, всего</t>
  </si>
  <si>
    <t xml:space="preserve">    Арендная плата за пользование имуществом</t>
  </si>
  <si>
    <t>244</t>
  </si>
  <si>
    <t xml:space="preserve">    Заработная плата</t>
  </si>
  <si>
    <t>111</t>
  </si>
  <si>
    <t xml:space="preserve">    Коммунальные услуги</t>
  </si>
  <si>
    <t xml:space="preserve">    Начисления на выплаты по оплате труда</t>
  </si>
  <si>
    <t>119</t>
  </si>
  <si>
    <t xml:space="preserve">    Пособия по социальной помощи населению</t>
  </si>
  <si>
    <t>112</t>
  </si>
  <si>
    <t xml:space="preserve">    Прочие работы, услуги</t>
  </si>
  <si>
    <t xml:space="preserve">    Прочие расходы</t>
  </si>
  <si>
    <t>852</t>
  </si>
  <si>
    <t xml:space="preserve">    Работы, услуги по содержанию имущества</t>
  </si>
  <si>
    <t xml:space="preserve">    Транспортные услуги</t>
  </si>
  <si>
    <t xml:space="preserve">    Увеличение стоимости материальных запасов</t>
  </si>
  <si>
    <t xml:space="preserve">    Увеличение стоимости основных средств</t>
  </si>
  <si>
    <t xml:space="preserve">    Услуги связи</t>
  </si>
  <si>
    <t>Остаток средств на начало года</t>
  </si>
  <si>
    <t>09050410000000000</t>
  </si>
  <si>
    <t>IV. Показатели выплат по расходам на закупку товаров, работ, услуг учреждения (подразделения) на</t>
  </si>
  <si>
    <t>Год начала закупки</t>
  </si>
  <si>
    <t>Сумма выплат по расходам на закупку товаров, работ и услуг, руб (с точностью до двух знаков после запятой - 0,00</t>
  </si>
  <si>
    <t>всего на закупки</t>
  </si>
  <si>
    <t>в соответствии с Федеральным законом от 5 апреля 2013 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</si>
  <si>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</si>
  <si>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 xml:space="preserve">V. Сведения о средствах, поступающих во временное распоряжение учреждения </t>
  </si>
  <si>
    <t>(очередной финансовый год)</t>
  </si>
  <si>
    <t>Сумма (руб, с точностью до двух знаков после запятой - 0,00)</t>
  </si>
  <si>
    <t>Остаток средств на конец года</t>
  </si>
  <si>
    <t>Поступление</t>
  </si>
  <si>
    <t>Выбытие</t>
  </si>
  <si>
    <t>VI. Справочная информация</t>
  </si>
  <si>
    <t>Сумма (тыс. руб)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</si>
  <si>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</si>
  <si>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</si>
  <si>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</si>
  <si>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Формирование общей культуры личности, выявление одаренных детей, подготовка творческих кадров к профессиональной деятельности,педагогических кадров для системы образования.</t>
  </si>
  <si>
    <t>Подготовительные курсы, ускоренный курс обучения, углубленный курс, репетиторство с обучающимися, курсы  по подготовке к поступлению в учебные заведения.</t>
  </si>
  <si>
    <t>УТВЕРЖДАЮ:</t>
  </si>
  <si>
    <t>Н.Ф.Чищенко</t>
  </si>
  <si>
    <t>Директор МАУК ДО "Киёвская ДШИ"</t>
  </si>
  <si>
    <t>СОГЛАСОВАНО</t>
  </si>
  <si>
    <t>Председатель наблюдательного совета</t>
  </si>
  <si>
    <t>Приймак В.С</t>
  </si>
  <si>
    <t xml:space="preserve">Руководитель </t>
  </si>
  <si>
    <t>автономного учреждения</t>
  </si>
  <si>
    <t>(уполномоченное лицо)</t>
  </si>
  <si>
    <t xml:space="preserve">Главный бухгалтер </t>
  </si>
  <si>
    <t>(подпись)                                        (расшифровка подписи)</t>
  </si>
  <si>
    <t>Чищенко Наталья Федоровна</t>
  </si>
  <si>
    <t>Татурина Ирина Николаевна</t>
  </si>
  <si>
    <t>III. Показатели по поступлениям и выплатам  автономного учреждения</t>
  </si>
  <si>
    <t xml:space="preserve">Код
по бюджетной классифика-ции 
</t>
  </si>
  <si>
    <t>Всего</t>
  </si>
  <si>
    <t>В том числе</t>
  </si>
  <si>
    <t>операции
по лицевым счетам, открытым
в органах казначейства</t>
  </si>
  <si>
    <t>операции
по счетам, открытым
в кредитных организациях</t>
  </si>
  <si>
    <t>Планируемый остаток средств на начало планируемого года</t>
  </si>
  <si>
    <t>Х</t>
  </si>
  <si>
    <t>остаток средств на выполнение государственного задание</t>
  </si>
  <si>
    <t>из них:</t>
  </si>
  <si>
    <t>согласованный остаток средств на выполнение государственного задания</t>
  </si>
  <si>
    <t>Поступления, всего:</t>
  </si>
  <si>
    <t>Субсидии на выполнение  муниципального задания</t>
  </si>
  <si>
    <t>Поступления от оказания автономными  образовательными учреждениями услуг (выполнения работ), предоставление которых для физических
и юридических лиц осуществляется на платной основе</t>
  </si>
  <si>
    <t>Субсидии на иные цели, не связанные с оказанием ими в соответствии с  муниципальным заданием  услуг (выполнением работ)</t>
  </si>
  <si>
    <t>Прочие поступления</t>
  </si>
  <si>
    <t>Планируемый остаток средств на конец планируемого года</t>
  </si>
  <si>
    <t>согласованный остаток средств на выполнение муниципального задания</t>
  </si>
  <si>
    <t>Выплаты, всего:</t>
  </si>
  <si>
    <t>Оплата труда и начисления на выплаты по оплате труда, всего</t>
  </si>
  <si>
    <t>Заработная плата</t>
  </si>
  <si>
    <t>Прочие выплаты</t>
  </si>
  <si>
    <t>Начисления на выплаты по оплате труда</t>
  </si>
  <si>
    <t>Оплата работ, услуг, всего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</si>
  <si>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</si>
  <si>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</si>
  <si>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</si>
  <si>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</si>
  <si>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</si>
  <si>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</si>
  <si>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Социальное обеспечение, всего</t>
  </si>
  <si>
    <t>Пособия по социальной помощи населению</t>
  </si>
  <si>
    <t>Прочие расходы</t>
  </si>
  <si>
    <t>Поступление нефинансовых активов, всего</t>
  </si>
  <si>
    <t>Увеличение стоимости основных средств</t>
  </si>
  <si>
    <t>Увеличение стоимости материальных запасов</t>
  </si>
  <si>
    <t>из них:
особо ценное имущество, всего:</t>
  </si>
  <si>
    <t>211</t>
  </si>
  <si>
    <t>Общая балансовая стоимость особо ценного государственного (муниципального) имущества:</t>
  </si>
  <si>
    <t>Общая балансовая стоимость иного движимого государственного (муниципального) имущества:</t>
  </si>
  <si>
    <t>1.5. Иная информация по решению органа, осуществляющего функции и полномочия учредителя:</t>
  </si>
  <si>
    <t>Музыкальное отделение,хореографическое отделение,художественное оделение,отделение раннего эстетического развития,дизайнерское отделение. платные услуги дополнительного образования,оказываемые сверх утвержденных учебных планов и программ</t>
  </si>
  <si>
    <t>иное движимое имущество, всего:</t>
  </si>
  <si>
    <t>226</t>
  </si>
  <si>
    <t>290</t>
  </si>
  <si>
    <t>225</t>
  </si>
  <si>
    <t>340</t>
  </si>
  <si>
    <t>310</t>
  </si>
  <si>
    <t>223</t>
  </si>
  <si>
    <t>213</t>
  </si>
  <si>
    <t>222</t>
  </si>
  <si>
    <t>221</t>
  </si>
  <si>
    <t>на 2018 год и плановый период 2019 и 2020 годов</t>
  </si>
  <si>
    <t>29</t>
  </si>
  <si>
    <t xml:space="preserve">Юридический адрес </t>
  </si>
  <si>
    <t>Полное наименование</t>
  </si>
  <si>
    <t xml:space="preserve"> учреждения</t>
  </si>
  <si>
    <t>Краткое наименование</t>
  </si>
  <si>
    <t>МАУК ДО "Киевская детская школа искусств"</t>
  </si>
  <si>
    <t xml:space="preserve">учреждения </t>
  </si>
  <si>
    <t>Фактическ адрес</t>
  </si>
  <si>
    <t>Муниципальное автономное учреждение культуры и дополнительного образования "Киевская детская школа искусств"</t>
  </si>
  <si>
    <t>Свидетельство о внесении записи</t>
  </si>
  <si>
    <t>в Единый государственный реестр</t>
  </si>
  <si>
    <t>юридических лиц</t>
  </si>
  <si>
    <t>627033, Тюменская область, Ялуторовский район, с.Киёво, ул. Школьная, 5</t>
  </si>
  <si>
    <t>Адрес электронной почты</t>
  </si>
  <si>
    <t>Телефон учреждения</t>
  </si>
  <si>
    <t>ОГРН 1087207000638</t>
  </si>
  <si>
    <t>kievskaya-dshi@mail.ru</t>
  </si>
  <si>
    <t>Ф.И.О. руководителя</t>
  </si>
  <si>
    <t>Ф.И.О.главного бухгалтера</t>
  </si>
  <si>
    <t>Код ОКПО</t>
  </si>
  <si>
    <t>Код ОКФС</t>
  </si>
  <si>
    <t>Код ОКОПФ</t>
  </si>
  <si>
    <t>Код ОКВЭД</t>
  </si>
  <si>
    <t>Код ОКАТО</t>
  </si>
  <si>
    <t>Код ОКГУ</t>
  </si>
  <si>
    <t>Единица измерения:</t>
  </si>
  <si>
    <t xml:space="preserve"> руб.</t>
  </si>
  <si>
    <t>Код ОКТМО</t>
  </si>
  <si>
    <t>Код подчиненности</t>
  </si>
  <si>
    <t>остаточная стоимость</t>
  </si>
  <si>
    <t>Непроизводственные активы</t>
  </si>
  <si>
    <t xml:space="preserve">Выплаты по расходам на </t>
  </si>
  <si>
    <t xml:space="preserve">закупку товаров, работ, </t>
  </si>
  <si>
    <t xml:space="preserve">услуг всего: </t>
  </si>
  <si>
    <t xml:space="preserve">на закупку товаров работ, </t>
  </si>
  <si>
    <t xml:space="preserve">закупки: </t>
  </si>
  <si>
    <t xml:space="preserve">услуг по году начала </t>
  </si>
  <si>
    <t>Примечание!!!</t>
  </si>
  <si>
    <t>мероприятия</t>
  </si>
  <si>
    <t>Код вида расходов</t>
  </si>
  <si>
    <t>№</t>
  </si>
  <si>
    <t>руб</t>
  </si>
  <si>
    <t>Количество</t>
  </si>
  <si>
    <t>выплат в год</t>
  </si>
  <si>
    <t>Общая сумма</t>
  </si>
  <si>
    <t>выплат.руб</t>
  </si>
  <si>
    <r>
      <t xml:space="preserve">Источник финансового обеспечения            </t>
    </r>
    <r>
      <rPr>
        <u/>
        <sz val="10"/>
        <rFont val="Arial"/>
        <family val="2"/>
        <charset val="204"/>
      </rPr>
      <t xml:space="preserve">        50400</t>
    </r>
  </si>
  <si>
    <t>Размер одной выплаты,</t>
  </si>
  <si>
    <t>выплата заработной платы</t>
  </si>
  <si>
    <t>итого</t>
  </si>
  <si>
    <t>Страховая часть</t>
  </si>
  <si>
    <t>ФФОМС</t>
  </si>
  <si>
    <t>Ставка налога</t>
  </si>
  <si>
    <t>%</t>
  </si>
  <si>
    <t>ФСС от несчаст.случаев</t>
  </si>
  <si>
    <t>ФСС с материнст</t>
  </si>
  <si>
    <t>связь</t>
  </si>
  <si>
    <t>интернет</t>
  </si>
  <si>
    <t>Количество номеров</t>
  </si>
  <si>
    <t>точка</t>
  </si>
  <si>
    <t>платежей в год</t>
  </si>
  <si>
    <t>Стоимость за</t>
  </si>
  <si>
    <t>единицу.руб</t>
  </si>
  <si>
    <t>5.1.Расчет (обоснование) расходов КОСГУ 211 - на выплату заработной платы, в том числе подоходний налог</t>
  </si>
  <si>
    <t xml:space="preserve">5.3.Расчет (обоснование) расходов КОСГУ 221 -  на оплату услуг связи </t>
  </si>
  <si>
    <t>5.4.Расчет (обоснование) расходов КОСГУ 222 -  на оплату транспортных услуг</t>
  </si>
  <si>
    <t>5.5.Расчет (обоснование) расходов КОСГУ 223 -  на оплату коммунальных услуг</t>
  </si>
  <si>
    <t>теплоснабжение</t>
  </si>
  <si>
    <t>электроэнергия</t>
  </si>
  <si>
    <t>водоснабжение</t>
  </si>
  <si>
    <t xml:space="preserve">Размер потребления </t>
  </si>
  <si>
    <t>ресурсов</t>
  </si>
  <si>
    <t>Объект</t>
  </si>
  <si>
    <t>работ в год</t>
  </si>
  <si>
    <t>5.7.Расчет (обоснование) расходов КОСГУ 226 - на оплату прочих работ,услуг.</t>
  </si>
  <si>
    <t>5.6.Расчет (обоснование) расходов КОСГУ 225 - на оплату работ,услуг по содержанию имущества</t>
  </si>
  <si>
    <t>АПС</t>
  </si>
  <si>
    <t>Здание</t>
  </si>
  <si>
    <t>Дератизация.дезинфекция</t>
  </si>
  <si>
    <t>договор</t>
  </si>
  <si>
    <t xml:space="preserve">Количество услуг </t>
  </si>
  <si>
    <t>по перевозке</t>
  </si>
  <si>
    <t>Юридические услуги</t>
  </si>
  <si>
    <t>Количество договоров</t>
  </si>
  <si>
    <t>Абоненская плата</t>
  </si>
  <si>
    <t>5.8.Расчет (обоснование) расходов КОСГУ 340 - на приобретение материальных запасов</t>
  </si>
  <si>
    <t>Канцелярские товары</t>
  </si>
  <si>
    <t>Стоимость</t>
  </si>
  <si>
    <t>Хозяйственые товары</t>
  </si>
  <si>
    <t>5.2.Расчет (обоснование) расходов КОСГУ 213 - на уплату налогов, сборов и иных платежей</t>
  </si>
  <si>
    <r>
      <t xml:space="preserve">Источник финансового обеспечения            </t>
    </r>
    <r>
      <rPr>
        <u/>
        <sz val="10"/>
        <rFont val="Arial"/>
        <family val="2"/>
        <charset val="204"/>
      </rPr>
      <t xml:space="preserve">        50300</t>
    </r>
  </si>
  <si>
    <t>прочий текущий ремонт</t>
  </si>
  <si>
    <t>Прочие услуги</t>
  </si>
  <si>
    <t>5.9.Расчет (обоснование) расходов КОСГУ 340 - на приобретение материальных запасов</t>
  </si>
  <si>
    <t>За ТБО.захоронение</t>
  </si>
  <si>
    <t>85.41.2</t>
  </si>
  <si>
    <t>Таблица 2</t>
  </si>
  <si>
    <t xml:space="preserve">Показатели по поступлениям и выплатам учреждения (подразделения) на </t>
  </si>
  <si>
    <t>Код строки</t>
  </si>
  <si>
    <t>КОСГУ</t>
  </si>
  <si>
    <t>КВР</t>
  </si>
  <si>
    <t>КФСР</t>
  </si>
  <si>
    <t>Ан. Группа</t>
  </si>
  <si>
    <t>Объем финансового обеспечения, руб (с точностью до двух знаков после запятой - 0,00)</t>
  </si>
  <si>
    <t>субсидии на финансовое обеспечение выполнения государственного (муниципального) задания из федерального бюджета, бюджета субъекта Российской Федерации (местного бюджета)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</si>
  <si>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</si>
  <si>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0000</t>
  </si>
  <si>
    <t>0703</t>
  </si>
  <si>
    <t xml:space="preserve">    Прочие выплаты</t>
  </si>
  <si>
    <t>212</t>
  </si>
  <si>
    <t>224</t>
  </si>
  <si>
    <t>321</t>
  </si>
  <si>
    <t>262</t>
  </si>
  <si>
    <t>853</t>
  </si>
  <si>
    <t>0401</t>
  </si>
  <si>
    <t>243</t>
  </si>
  <si>
    <t>350</t>
  </si>
  <si>
    <t>0707</t>
  </si>
  <si>
    <t>0804</t>
  </si>
  <si>
    <t>414</t>
  </si>
  <si>
    <t>500</t>
  </si>
  <si>
    <t>50410</t>
  </si>
  <si>
    <t>Поступления от оказания государственным (муниципальным) учреждением (подразделением) услуг (выполнения работ), предоставление которых для физических и юридических лиц осуществляется на платной основе, всего</t>
  </si>
  <si>
    <t>О703</t>
  </si>
  <si>
    <t>О804</t>
  </si>
  <si>
    <t xml:space="preserve"> </t>
  </si>
  <si>
    <t>Итого по смете</t>
  </si>
  <si>
    <t>5.8.Расчет (обоснование) расходов КОСГУ 290 - на оплату прочих работ,услуг.</t>
  </si>
  <si>
    <t>5.9.Расчет (обоснование) расходов КОСГУ 310 - на приобретение основных средств</t>
  </si>
  <si>
    <t>5.10.Расчет (обоснование) расходов КОСГУ 340 - на приобретение материальных запасов</t>
  </si>
  <si>
    <t>на 01 Января 2019 г.</t>
  </si>
  <si>
    <t>на 2019г.
очередной 
финансовый 
год</t>
  </si>
  <si>
    <t>на 2020 г.
 1-й год 
планового 
периода</t>
  </si>
  <si>
    <t>на 2021г.
 2-й год 
планового 
периода</t>
  </si>
  <si>
    <t>19</t>
  </si>
  <si>
    <t>1.4.Основные средства (балансовая стоимость) всего: 3316345 руб коп 97</t>
  </si>
  <si>
    <t>3316345 руб коп 97</t>
  </si>
  <si>
    <t>3290000 руб 00 коп.</t>
  </si>
  <si>
    <t>компьютер</t>
  </si>
  <si>
    <t>Объем финансового обеспечения, очередной финансовый год, руб.</t>
  </si>
  <si>
    <t>Объем финансового обеспечения, 1-й год планового периода, руб.</t>
  </si>
  <si>
    <t>Объем финансового обеспечения, 2-й год планового периода, руб.</t>
  </si>
  <si>
    <t xml:space="preserve">    Фонд оплаты труда учреждений</t>
  </si>
  <si>
    <t xml:space="preserve">    Иные выплаты персоналу учреждений, за исключением фонда оплаты труда</t>
  </si>
  <si>
    <t xml:space="preserve">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</si>
  <si>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Прочая закупка товаров, работ и услуг</t>
  </si>
  <si>
    <t xml:space="preserve">    Пособия, компенсации и иные социальные выплаты гражданам, кроме публичных нормативных обязательств</t>
  </si>
  <si>
    <t xml:space="preserve">    Уплата прочих налогов, сборов</t>
  </si>
  <si>
    <t xml:space="preserve">    Уплата иных платежей</t>
  </si>
  <si>
    <t>09050310000000000</t>
  </si>
  <si>
    <t>50310</t>
  </si>
  <si>
    <t xml:space="preserve">    Премии и гранты</t>
  </si>
  <si>
    <t xml:space="preserve">    Уплата налога на имущество организаций и земельного налога</t>
  </si>
  <si>
    <t>851</t>
  </si>
  <si>
    <t>510</t>
  </si>
  <si>
    <t>ТБО</t>
  </si>
  <si>
    <t xml:space="preserve">ГПД </t>
  </si>
  <si>
    <t>прочие расходы</t>
  </si>
  <si>
    <t>ГПД</t>
  </si>
  <si>
    <t>жалюзи</t>
  </si>
  <si>
    <t>Тревожная кнопка</t>
  </si>
  <si>
    <t>чиска канализации</t>
  </si>
  <si>
    <t>Прочие услуги(ГПД.услуги)</t>
  </si>
  <si>
    <t>27</t>
  </si>
  <si>
    <t>марта</t>
  </si>
  <si>
    <t>"29" марта 2019г</t>
  </si>
  <si>
    <t>8(34535)3-70-55</t>
  </si>
  <si>
    <t>на 27 марта 2019г.</t>
  </si>
  <si>
    <t>на организация временного трудостройства несовершеннолетних граждан в период летних каникул согласно распоряжения Администрации Ялуторовского района "О выделении средств" от 28.02.2019г №26-р</t>
  </si>
  <si>
    <t>27 марта 2019 г.</t>
  </si>
  <si>
    <t>27 марта  2019 г.</t>
  </si>
  <si>
    <t xml:space="preserve">    Субсидии на выполнение государственного (муниципального) задания иные поступления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</si>
</sst>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</font>
    <font>
      <sz val="11"/>
      <color indexed="3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02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vertical="top"/>
    </xf>
    <xf numFmtId="49" fontId="1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right"/>
    </xf>
    <xf numFmtId="49" fontId="3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wrapText="1"/>
    </xf>
    <xf numFmtId="49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 wrapText="1"/>
    </xf>
    <xf numFmtId="49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justify"/>
    </xf>
    <xf numFmtId="0" fontId="4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5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justify" vertical="center" wrapText="1"/>
    </xf>
    <xf numFmtId="0" fontId="6" fillId="0" borderId="5" xfId="0" applyFont="1" applyBorder="1" applyAlignment="1" applyProtection="1">
      <alignment vertical="center" wrapText="1"/>
    </xf>
    <xf numFmtId="2" fontId="6" fillId="0" borderId="5" xfId="0" applyNumberFormat="1" applyFont="1" applyBorder="1" applyAlignment="1" applyProtection="1">
      <alignment horizontal="justify" vertical="center" wrapText="1"/>
    </xf>
    <xf numFmtId="49" fontId="6" fillId="0" borderId="5" xfId="0" applyNumberFormat="1" applyFont="1" applyBorder="1" applyAlignment="1" applyProtection="1">
      <alignment horizontal="left" vertical="top" wrapText="1"/>
    </xf>
    <xf numFmtId="49" fontId="6" fillId="0" borderId="5" xfId="0" applyNumberFormat="1" applyFont="1" applyBorder="1" applyAlignment="1" applyProtection="1">
      <alignment horizontal="center" vertical="top" wrapText="1"/>
    </xf>
    <xf numFmtId="2" fontId="6" fillId="0" borderId="5" xfId="0" applyNumberFormat="1" applyFont="1" applyBorder="1" applyAlignment="1" applyProtection="1">
      <alignment horizontal="right" vertical="top" wrapText="1"/>
    </xf>
    <xf numFmtId="49" fontId="6" fillId="0" borderId="0" xfId="0" applyNumberFormat="1" applyFont="1" applyBorder="1" applyAlignment="1" applyProtection="1"/>
    <xf numFmtId="0" fontId="6" fillId="0" borderId="0" xfId="0" applyFont="1" applyBorder="1" applyAlignment="1" applyProtection="1">
      <alignment horizontal="justify" vertical="center" wrapText="1"/>
    </xf>
    <xf numFmtId="49" fontId="6" fillId="0" borderId="0" xfId="0" applyNumberFormat="1" applyFont="1" applyBorder="1" applyAlignment="1" applyProtection="1">
      <alignment horizontal="justify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/>
    <xf numFmtId="2" fontId="6" fillId="0" borderId="5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horizontal="right"/>
    </xf>
    <xf numFmtId="0" fontId="7" fillId="0" borderId="0" xfId="0" applyFont="1" applyBorder="1"/>
    <xf numFmtId="0" fontId="7" fillId="0" borderId="5" xfId="0" applyFont="1" applyBorder="1" applyAlignment="1">
      <alignment vertical="top" wrapText="1"/>
    </xf>
    <xf numFmtId="49" fontId="7" fillId="0" borderId="5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left" vertical="top" wrapText="1"/>
    </xf>
    <xf numFmtId="49" fontId="7" fillId="0" borderId="5" xfId="0" applyNumberFormat="1" applyFont="1" applyBorder="1" applyAlignment="1">
      <alignment vertical="top"/>
    </xf>
    <xf numFmtId="0" fontId="9" fillId="0" borderId="5" xfId="0" applyFont="1" applyBorder="1" applyAlignment="1">
      <alignment horizontal="left" vertical="top" wrapText="1"/>
    </xf>
    <xf numFmtId="49" fontId="9" fillId="0" borderId="5" xfId="0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5" xfId="0" applyFont="1" applyBorder="1" applyAlignment="1">
      <alignment vertical="top" wrapText="1"/>
    </xf>
    <xf numFmtId="0" fontId="9" fillId="0" borderId="5" xfId="0" applyFont="1" applyBorder="1" applyAlignment="1">
      <alignment horizontal="right" vertical="top" wrapText="1"/>
    </xf>
    <xf numFmtId="0" fontId="7" fillId="2" borderId="5" xfId="0" applyFont="1" applyFill="1" applyBorder="1" applyAlignment="1">
      <alignment horizontal="center" vertical="top"/>
    </xf>
    <xf numFmtId="0" fontId="10" fillId="0" borderId="5" xfId="0" applyFont="1" applyBorder="1" applyAlignment="1">
      <alignment horizontal="right" vertical="top" wrapText="1"/>
    </xf>
    <xf numFmtId="49" fontId="10" fillId="0" borderId="5" xfId="0" applyNumberFormat="1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right" wrapText="1"/>
    </xf>
    <xf numFmtId="0" fontId="7" fillId="0" borderId="5" xfId="0" applyFont="1" applyFill="1" applyBorder="1" applyAlignment="1">
      <alignment horizontal="center" vertical="top"/>
    </xf>
    <xf numFmtId="0" fontId="9" fillId="0" borderId="0" xfId="0" applyFont="1" applyAlignment="1">
      <alignment vertical="center" wrapText="1"/>
    </xf>
    <xf numFmtId="0" fontId="0" fillId="2" borderId="0" xfId="0" applyFill="1"/>
    <xf numFmtId="0" fontId="7" fillId="0" borderId="5" xfId="0" applyFont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top"/>
    </xf>
    <xf numFmtId="2" fontId="9" fillId="2" borderId="5" xfId="0" applyNumberFormat="1" applyFont="1" applyFill="1" applyBorder="1" applyAlignment="1">
      <alignment horizontal="center" vertical="top"/>
    </xf>
    <xf numFmtId="2" fontId="9" fillId="0" borderId="5" xfId="0" applyNumberFormat="1" applyFont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top"/>
    </xf>
    <xf numFmtId="49" fontId="7" fillId="0" borderId="5" xfId="0" applyNumberFormat="1" applyFont="1" applyFill="1" applyBorder="1" applyAlignment="1">
      <alignment horizontal="center" vertical="top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0" fillId="0" borderId="0" xfId="0" applyAlignment="1">
      <alignment horizontal="left"/>
    </xf>
    <xf numFmtId="49" fontId="1" fillId="0" borderId="0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wrapText="1"/>
    </xf>
    <xf numFmtId="0" fontId="12" fillId="0" borderId="7" xfId="0" applyFont="1" applyBorder="1"/>
    <xf numFmtId="0" fontId="12" fillId="0" borderId="8" xfId="0" applyFont="1" applyBorder="1"/>
    <xf numFmtId="0" fontId="0" fillId="0" borderId="5" xfId="0" applyBorder="1" applyAlignment="1">
      <alignment horizontal="center"/>
    </xf>
    <xf numFmtId="0" fontId="12" fillId="0" borderId="6" xfId="0" applyFont="1" applyBorder="1" applyAlignment="1" applyProtection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12" fillId="0" borderId="0" xfId="0" applyFont="1"/>
    <xf numFmtId="0" fontId="12" fillId="0" borderId="6" xfId="0" applyFont="1" applyBorder="1" applyAlignment="1">
      <alignment horizontal="center"/>
    </xf>
    <xf numFmtId="0" fontId="12" fillId="0" borderId="5" xfId="0" applyFont="1" applyBorder="1"/>
    <xf numFmtId="0" fontId="12" fillId="0" borderId="8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1" fontId="0" fillId="0" borderId="5" xfId="0" applyNumberFormat="1" applyBorder="1"/>
    <xf numFmtId="2" fontId="0" fillId="0" borderId="5" xfId="0" applyNumberFormat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12" fillId="0" borderId="0" xfId="0" applyFont="1" applyBorder="1"/>
    <xf numFmtId="0" fontId="14" fillId="0" borderId="0" xfId="0" applyFont="1"/>
    <xf numFmtId="0" fontId="6" fillId="0" borderId="5" xfId="0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Border="1" applyAlignment="1" applyProtection="1">
      <alignment horizontal="right"/>
    </xf>
    <xf numFmtId="49" fontId="15" fillId="0" borderId="5" xfId="0" applyNumberFormat="1" applyFont="1" applyBorder="1" applyAlignment="1" applyProtection="1">
      <alignment horizontal="left" vertical="top" wrapText="1"/>
    </xf>
    <xf numFmtId="49" fontId="15" fillId="0" borderId="5" xfId="0" applyNumberFormat="1" applyFont="1" applyBorder="1" applyAlignment="1" applyProtection="1">
      <alignment horizontal="center" vertical="top" wrapText="1"/>
    </xf>
    <xf numFmtId="2" fontId="15" fillId="0" borderId="5" xfId="0" applyNumberFormat="1" applyFont="1" applyBorder="1" applyAlignment="1" applyProtection="1">
      <alignment horizontal="right" vertical="top" wrapText="1"/>
    </xf>
    <xf numFmtId="49" fontId="6" fillId="0" borderId="5" xfId="0" applyNumberFormat="1" applyFont="1" applyBorder="1" applyAlignment="1" applyProtection="1">
      <alignment vertical="top" wrapText="1"/>
    </xf>
    <xf numFmtId="2" fontId="0" fillId="0" borderId="8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0" xfId="0" applyNumberFormat="1"/>
    <xf numFmtId="0" fontId="6" fillId="0" borderId="5" xfId="0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6" fillId="0" borderId="5" xfId="0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2" fontId="7" fillId="0" borderId="5" xfId="0" applyNumberFormat="1" applyFont="1" applyBorder="1" applyAlignment="1" applyProtection="1">
      <alignment horizontal="right" vertical="top" wrapText="1"/>
    </xf>
    <xf numFmtId="0" fontId="16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49" fontId="6" fillId="0" borderId="0" xfId="0" applyNumberFormat="1" applyFont="1" applyFill="1" applyBorder="1" applyAlignment="1" applyProtection="1">
      <alignment horizontal="left" vertical="top"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/>
    </xf>
    <xf numFmtId="0" fontId="7" fillId="0" borderId="0" xfId="0" applyFont="1" applyAlignment="1">
      <alignment horizontal="left" vertical="top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0" xfId="0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left"/>
    </xf>
    <xf numFmtId="0" fontId="7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left"/>
    </xf>
    <xf numFmtId="0" fontId="7" fillId="0" borderId="0" xfId="0" applyFont="1" applyBorder="1" applyAlignment="1" applyProtection="1">
      <alignment horizontal="left"/>
    </xf>
    <xf numFmtId="0" fontId="7" fillId="0" borderId="9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left"/>
    </xf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11" fillId="0" borderId="1" xfId="1" applyBorder="1" applyAlignment="1" applyProtection="1">
      <alignment horizontal="left"/>
    </xf>
    <xf numFmtId="0" fontId="6" fillId="0" borderId="6" xfId="0" applyFont="1" applyBorder="1" applyAlignment="1" applyProtection="1">
      <alignment horizontal="center" vertical="top" wrapText="1"/>
    </xf>
    <xf numFmtId="0" fontId="6" fillId="0" borderId="8" xfId="0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top" wrapText="1"/>
    </xf>
    <xf numFmtId="0" fontId="6" fillId="0" borderId="4" xfId="0" applyFont="1" applyBorder="1" applyAlignment="1" applyProtection="1">
      <alignment horizontal="center" vertical="top" wrapText="1"/>
    </xf>
    <xf numFmtId="0" fontId="6" fillId="0" borderId="7" xfId="0" applyFont="1" applyBorder="1" applyAlignment="1" applyProtection="1">
      <alignment horizontal="center" vertical="top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Border="1" applyAlignment="1" applyProtection="1">
      <alignment horizontal="center" wrapText="1"/>
    </xf>
    <xf numFmtId="0" fontId="6" fillId="0" borderId="5" xfId="0" applyFont="1" applyBorder="1" applyAlignment="1" applyProtection="1">
      <alignment horizontal="center" vertical="top" wrapText="1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evskaya-dshi@mail.r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Z75"/>
  <sheetViews>
    <sheetView topLeftCell="A67" workbookViewId="0">
      <selection activeCell="AL39" sqref="AL39:DP39"/>
    </sheetView>
  </sheetViews>
  <sheetFormatPr defaultRowHeight="13.15" customHeight="1" x14ac:dyDescent="0.2"/>
  <cols>
    <col min="1" max="156" width="0.85546875" customWidth="1"/>
  </cols>
  <sheetData>
    <row r="1" spans="1:156" ht="13.9" customHeight="1" x14ac:dyDescent="0.25">
      <c r="A1" s="137" t="s">
        <v>104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72"/>
      <c r="AJ1" s="72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41" t="s">
        <v>107</v>
      </c>
      <c r="DB1" s="141"/>
      <c r="DC1" s="141"/>
      <c r="DD1" s="141"/>
      <c r="DE1" s="141"/>
      <c r="DF1" s="141"/>
      <c r="DG1" s="141"/>
      <c r="DH1" s="141"/>
      <c r="DI1" s="141"/>
      <c r="DJ1" s="141"/>
      <c r="DK1" s="141"/>
      <c r="DL1" s="141"/>
      <c r="DM1" s="141"/>
      <c r="DN1" s="141"/>
      <c r="DO1" s="141"/>
      <c r="DP1" s="141"/>
      <c r="DQ1" s="141"/>
      <c r="DR1" s="141"/>
      <c r="DS1" s="141"/>
      <c r="DT1" s="141"/>
      <c r="DU1" s="141"/>
      <c r="DV1" s="141"/>
      <c r="DW1" s="141"/>
      <c r="DX1" s="141"/>
      <c r="DY1" s="141"/>
      <c r="DZ1" s="141"/>
      <c r="EA1" s="141"/>
      <c r="EB1" s="141"/>
      <c r="EC1" s="141"/>
      <c r="ED1" s="141"/>
      <c r="EE1" s="141"/>
      <c r="EF1" s="141"/>
      <c r="EG1" s="141"/>
      <c r="EH1" s="141"/>
      <c r="EI1" s="141"/>
      <c r="EJ1" s="141"/>
      <c r="EK1" s="141"/>
      <c r="EL1" s="141"/>
      <c r="EM1" s="141"/>
      <c r="EN1" s="141"/>
      <c r="EO1" s="141"/>
      <c r="EP1" s="141"/>
      <c r="EQ1" s="141"/>
      <c r="ER1" s="141"/>
      <c r="ES1" s="141"/>
      <c r="ET1" s="141"/>
      <c r="EU1" s="141"/>
      <c r="EV1" s="141"/>
      <c r="EW1" s="141"/>
      <c r="EX1" s="141"/>
      <c r="EY1" s="141"/>
      <c r="EZ1" s="141"/>
    </row>
    <row r="2" spans="1:156" ht="13.9" customHeight="1" x14ac:dyDescent="0.25">
      <c r="A2" s="137" t="s">
        <v>106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43" t="s">
        <v>108</v>
      </c>
      <c r="DB2" s="143"/>
      <c r="DC2" s="143"/>
      <c r="DD2" s="143"/>
      <c r="DE2" s="143"/>
      <c r="DF2" s="143"/>
      <c r="DG2" s="143"/>
      <c r="DH2" s="143"/>
      <c r="DI2" s="143"/>
      <c r="DJ2" s="143"/>
      <c r="DK2" s="143"/>
      <c r="DL2" s="143"/>
      <c r="DM2" s="143"/>
      <c r="DN2" s="143"/>
      <c r="DO2" s="143"/>
      <c r="DP2" s="143"/>
      <c r="DQ2" s="143"/>
      <c r="DR2" s="143"/>
      <c r="DS2" s="143"/>
      <c r="DT2" s="143"/>
      <c r="DU2" s="143"/>
      <c r="DV2" s="143"/>
      <c r="DW2" s="143"/>
      <c r="DX2" s="143"/>
      <c r="DY2" s="143"/>
      <c r="DZ2" s="143"/>
      <c r="EA2" s="143"/>
      <c r="EB2" s="143"/>
      <c r="EC2" s="143"/>
      <c r="ED2" s="143"/>
      <c r="EE2" s="143"/>
      <c r="EF2" s="143"/>
      <c r="EG2" s="143"/>
      <c r="EH2" s="143"/>
      <c r="EI2" s="143"/>
      <c r="EJ2" s="143"/>
      <c r="EK2" s="143"/>
      <c r="EL2" s="143"/>
      <c r="EM2" s="143"/>
      <c r="EN2" s="143"/>
      <c r="EO2" s="143"/>
      <c r="EP2" s="143"/>
      <c r="EQ2" s="143"/>
      <c r="ER2" s="143"/>
      <c r="ES2" s="143"/>
      <c r="ET2" s="143"/>
      <c r="EU2" s="143"/>
      <c r="EV2" s="143"/>
      <c r="EW2" s="143"/>
      <c r="EX2" s="143"/>
      <c r="EY2" s="143"/>
      <c r="EZ2" s="143"/>
    </row>
    <row r="3" spans="1:156" ht="13.9" customHeight="1" x14ac:dyDescent="0.25">
      <c r="A3" s="138" t="s">
        <v>105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57" t="s">
        <v>0</v>
      </c>
      <c r="DB3" s="157"/>
      <c r="DC3" s="157"/>
      <c r="DD3" s="157"/>
      <c r="DE3" s="157"/>
      <c r="DF3" s="157"/>
      <c r="DG3" s="157"/>
      <c r="DH3" s="157"/>
      <c r="DI3" s="157"/>
      <c r="DJ3" s="157"/>
      <c r="DK3" s="157"/>
      <c r="DL3" s="157"/>
      <c r="DM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DZ3" s="157"/>
      <c r="EA3" s="157"/>
      <c r="EB3" s="157"/>
      <c r="EC3" s="157"/>
      <c r="ED3" s="157"/>
      <c r="EE3" s="157"/>
      <c r="EF3" s="157"/>
      <c r="EG3" s="157"/>
      <c r="EH3" s="157"/>
      <c r="EI3" s="157"/>
      <c r="EJ3" s="157"/>
      <c r="EK3" s="157"/>
      <c r="EL3" s="157"/>
      <c r="EM3" s="157"/>
      <c r="EN3" s="157"/>
      <c r="EO3" s="157"/>
      <c r="EP3" s="157"/>
      <c r="EQ3" s="157"/>
      <c r="ER3" s="157"/>
      <c r="ES3" s="157"/>
      <c r="ET3" s="157"/>
      <c r="EU3" s="157"/>
      <c r="EV3" s="157"/>
      <c r="EW3" s="157"/>
      <c r="EX3" s="157"/>
      <c r="EY3" s="157"/>
      <c r="EZ3" s="157"/>
    </row>
    <row r="4" spans="1:156" ht="13.9" customHeight="1" x14ac:dyDescent="0.25">
      <c r="A4" s="139" t="s">
        <v>335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3" t="s">
        <v>109</v>
      </c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</row>
    <row r="5" spans="1:156" ht="13.9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58" t="s">
        <v>1</v>
      </c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 t="s">
        <v>2</v>
      </c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8"/>
      <c r="EW5" s="158"/>
      <c r="EX5" s="158"/>
      <c r="EY5" s="158"/>
      <c r="EZ5" s="158"/>
    </row>
    <row r="6" spans="1:156" ht="13.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33"/>
      <c r="DB6" s="33"/>
      <c r="DC6" s="33"/>
      <c r="DD6" s="33"/>
      <c r="DE6" s="33"/>
      <c r="DF6" s="33"/>
      <c r="DG6" s="33"/>
      <c r="DH6" s="33"/>
      <c r="DI6" s="34" t="s">
        <v>3</v>
      </c>
      <c r="DJ6" s="159" t="s">
        <v>170</v>
      </c>
      <c r="DK6" s="159"/>
      <c r="DL6" s="159"/>
      <c r="DM6" s="159"/>
      <c r="DN6" s="35" t="s">
        <v>3</v>
      </c>
      <c r="DO6" s="35"/>
      <c r="DP6" s="35"/>
      <c r="DQ6" s="160" t="s">
        <v>334</v>
      </c>
      <c r="DR6" s="159"/>
      <c r="DS6" s="159"/>
      <c r="DT6" s="159"/>
      <c r="DU6" s="159"/>
      <c r="DV6" s="159"/>
      <c r="DW6" s="159"/>
      <c r="DX6" s="159"/>
      <c r="DY6" s="159"/>
      <c r="DZ6" s="159"/>
      <c r="EA6" s="159"/>
      <c r="EB6" s="159"/>
      <c r="EC6" s="159"/>
      <c r="ED6" s="159"/>
      <c r="EE6" s="159"/>
      <c r="EF6" s="159"/>
      <c r="EG6" s="159"/>
      <c r="EH6" s="159"/>
      <c r="EI6" s="163">
        <v>20</v>
      </c>
      <c r="EJ6" s="163"/>
      <c r="EK6" s="163"/>
      <c r="EL6" s="163"/>
      <c r="EM6" s="164" t="s">
        <v>304</v>
      </c>
      <c r="EN6" s="164"/>
      <c r="EO6" s="164"/>
      <c r="EP6" s="164"/>
      <c r="EQ6" s="35" t="s">
        <v>4</v>
      </c>
      <c r="ER6" s="35"/>
      <c r="ES6" s="35"/>
      <c r="ET6" s="33"/>
      <c r="EU6" s="33"/>
      <c r="EV6" s="33"/>
      <c r="EW6" s="33"/>
      <c r="EX6" s="33"/>
      <c r="EY6" s="33"/>
      <c r="EZ6" s="33"/>
    </row>
    <row r="7" spans="1:156" ht="13.9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2"/>
      <c r="DJ7" s="152"/>
      <c r="DK7" s="152"/>
      <c r="DL7" s="152"/>
      <c r="DM7" s="152"/>
      <c r="DN7" s="1"/>
      <c r="DO7" s="1"/>
      <c r="DP7" s="1"/>
      <c r="DQ7" s="152"/>
      <c r="DR7" s="152"/>
      <c r="DS7" s="152"/>
      <c r="DT7" s="152"/>
      <c r="DU7" s="152"/>
      <c r="DV7" s="152"/>
      <c r="DW7" s="152"/>
      <c r="DX7" s="152"/>
      <c r="DY7" s="152"/>
      <c r="DZ7" s="152"/>
      <c r="EA7" s="152"/>
      <c r="EB7" s="152"/>
      <c r="EC7" s="152"/>
      <c r="ED7" s="152"/>
      <c r="EE7" s="152"/>
      <c r="EF7" s="152"/>
      <c r="EG7" s="152"/>
      <c r="EH7" s="152"/>
      <c r="EI7" s="161"/>
      <c r="EJ7" s="161"/>
      <c r="EK7" s="161"/>
      <c r="EL7" s="161"/>
      <c r="EM7" s="162"/>
      <c r="EN7" s="162"/>
      <c r="EO7" s="162"/>
      <c r="EP7" s="162"/>
      <c r="EQ7" s="1"/>
      <c r="ER7" s="1"/>
      <c r="ES7" s="1"/>
      <c r="ET7" s="1"/>
      <c r="EU7" s="1"/>
      <c r="EV7" s="1"/>
      <c r="EW7" s="1"/>
      <c r="EX7" s="1"/>
      <c r="EY7" s="1"/>
      <c r="EZ7" s="1"/>
    </row>
    <row r="8" spans="1:156" ht="16.899999999999999" customHeight="1" x14ac:dyDescent="0.25">
      <c r="A8" s="156" t="s">
        <v>5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6"/>
      <c r="CP8" s="156"/>
      <c r="CQ8" s="156"/>
      <c r="CR8" s="156"/>
      <c r="CS8" s="156"/>
      <c r="CT8" s="156"/>
      <c r="CU8" s="156"/>
      <c r="CV8" s="156"/>
      <c r="CW8" s="156"/>
      <c r="CX8" s="156"/>
      <c r="CY8" s="156"/>
      <c r="CZ8" s="156"/>
      <c r="DA8" s="156"/>
      <c r="DB8" s="156"/>
      <c r="DC8" s="156"/>
      <c r="DD8" s="156"/>
      <c r="DE8" s="156"/>
      <c r="DF8" s="156"/>
      <c r="DG8" s="156"/>
      <c r="DH8" s="156"/>
      <c r="DI8" s="156"/>
      <c r="DJ8" s="156"/>
      <c r="DK8" s="156"/>
      <c r="DL8" s="156"/>
      <c r="DM8" s="156"/>
      <c r="DN8" s="156"/>
      <c r="DO8" s="156"/>
      <c r="DP8" s="156"/>
      <c r="DQ8" s="156"/>
      <c r="DR8" s="156"/>
      <c r="DS8" s="156"/>
      <c r="DT8" s="156"/>
      <c r="DU8" s="156"/>
      <c r="DV8" s="156"/>
      <c r="DW8" s="156"/>
      <c r="DX8" s="156"/>
      <c r="DY8" s="156"/>
      <c r="DZ8" s="156"/>
      <c r="EA8" s="156"/>
      <c r="EB8" s="156"/>
      <c r="EC8" s="156"/>
      <c r="ED8" s="156"/>
      <c r="EE8" s="156"/>
      <c r="EF8" s="156"/>
      <c r="EG8" s="156"/>
      <c r="EH8" s="156"/>
      <c r="EI8" s="156"/>
      <c r="EJ8" s="156"/>
      <c r="EK8" s="156"/>
      <c r="EL8" s="156"/>
      <c r="EM8" s="156"/>
      <c r="EN8" s="156"/>
      <c r="EO8" s="156"/>
      <c r="EP8" s="156"/>
      <c r="EQ8" s="156"/>
      <c r="ER8" s="156"/>
      <c r="ES8" s="156"/>
      <c r="ET8" s="156"/>
      <c r="EU8" s="156"/>
      <c r="EV8" s="156"/>
      <c r="EW8" s="156"/>
      <c r="EX8" s="156"/>
      <c r="EY8" s="156"/>
      <c r="EZ8" s="156"/>
    </row>
    <row r="9" spans="1:156" ht="16.899999999999999" customHeight="1" x14ac:dyDescent="0.25">
      <c r="A9" s="156" t="s">
        <v>169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156"/>
      <c r="CX9" s="156"/>
      <c r="CY9" s="156"/>
      <c r="CZ9" s="156"/>
      <c r="DA9" s="156"/>
      <c r="DB9" s="156"/>
      <c r="DC9" s="156"/>
      <c r="DD9" s="156"/>
      <c r="DE9" s="156"/>
      <c r="DF9" s="156"/>
      <c r="DG9" s="156"/>
      <c r="DH9" s="156"/>
      <c r="DI9" s="156"/>
      <c r="DJ9" s="156"/>
      <c r="DK9" s="156"/>
      <c r="DL9" s="156"/>
      <c r="DM9" s="156"/>
      <c r="DN9" s="156"/>
      <c r="DO9" s="156"/>
      <c r="DP9" s="156"/>
      <c r="DQ9" s="156"/>
      <c r="DR9" s="156"/>
      <c r="DS9" s="156"/>
      <c r="DT9" s="156"/>
      <c r="DU9" s="156"/>
      <c r="DV9" s="156"/>
      <c r="DW9" s="156"/>
      <c r="DX9" s="156"/>
      <c r="DY9" s="156"/>
      <c r="DZ9" s="156"/>
      <c r="EA9" s="156"/>
      <c r="EB9" s="156"/>
      <c r="EC9" s="156"/>
      <c r="ED9" s="156"/>
      <c r="EE9" s="156"/>
      <c r="EF9" s="156"/>
      <c r="EG9" s="156"/>
      <c r="EH9" s="156"/>
      <c r="EI9" s="156"/>
      <c r="EJ9" s="156"/>
      <c r="EK9" s="156"/>
      <c r="EL9" s="156"/>
      <c r="EM9" s="156"/>
      <c r="EN9" s="156"/>
      <c r="EO9" s="156"/>
      <c r="EP9" s="156"/>
      <c r="EQ9" s="156"/>
      <c r="ER9" s="156"/>
      <c r="ES9" s="156"/>
      <c r="ET9" s="156"/>
      <c r="EU9" s="156"/>
      <c r="EV9" s="156"/>
      <c r="EW9" s="156"/>
      <c r="EX9" s="156"/>
      <c r="EY9" s="156"/>
      <c r="EZ9" s="156"/>
    </row>
    <row r="10" spans="1:156" ht="13.9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</row>
    <row r="11" spans="1:156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5"/>
      <c r="AN11" s="6"/>
      <c r="AO11" s="7"/>
      <c r="AP11" s="7"/>
      <c r="AQ11" s="7"/>
      <c r="AR11" s="7"/>
      <c r="AS11" s="5"/>
      <c r="AT11" s="5"/>
      <c r="AU11" s="5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1"/>
      <c r="BJ11" s="6" t="s">
        <v>3</v>
      </c>
      <c r="BK11" s="154" t="s">
        <v>333</v>
      </c>
      <c r="BL11" s="154"/>
      <c r="BM11" s="154"/>
      <c r="BN11" s="154"/>
      <c r="BO11" s="5" t="s">
        <v>3</v>
      </c>
      <c r="BP11" s="5"/>
      <c r="BQ11" s="5"/>
      <c r="BR11" s="154" t="s">
        <v>334</v>
      </c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5"/>
      <c r="CK11" s="155">
        <v>2019</v>
      </c>
      <c r="CL11" s="155"/>
      <c r="CM11" s="155"/>
      <c r="CN11" s="155"/>
      <c r="CO11" s="155"/>
      <c r="CP11" s="155"/>
      <c r="CQ11" s="155"/>
      <c r="CR11" s="5" t="s">
        <v>4</v>
      </c>
      <c r="CS11" s="5"/>
      <c r="CT11" s="5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3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68"/>
      <c r="EJ11" s="1"/>
      <c r="EK11" s="152"/>
      <c r="EL11" s="152"/>
      <c r="EM11" s="152"/>
      <c r="EN11" s="152"/>
      <c r="EO11" s="152"/>
      <c r="EP11" s="152"/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</row>
    <row r="12" spans="1:156" ht="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6"/>
      <c r="BK12" s="7"/>
      <c r="BL12" s="7"/>
      <c r="BM12" s="7"/>
      <c r="BN12" s="7"/>
      <c r="BO12" s="5"/>
      <c r="BP12" s="5"/>
      <c r="BQ12" s="5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5"/>
      <c r="CK12" s="5"/>
      <c r="CL12" s="5"/>
      <c r="CM12" s="5"/>
      <c r="CN12" s="7"/>
      <c r="CO12" s="7"/>
      <c r="CP12" s="7"/>
      <c r="CQ12" s="7"/>
      <c r="CR12" s="5"/>
      <c r="CS12" s="5"/>
      <c r="CT12" s="5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3"/>
      <c r="DV12" s="3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68"/>
      <c r="EJ12" s="1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</row>
    <row r="13" spans="1:156" ht="15" customHeight="1" x14ac:dyDescent="0.25">
      <c r="A13" s="165" t="s">
        <v>172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73"/>
      <c r="AJ13" s="73"/>
      <c r="AK13" s="1"/>
      <c r="AL13" s="145" t="s">
        <v>178</v>
      </c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45"/>
      <c r="BU13" s="145"/>
      <c r="BV13" s="145"/>
      <c r="BW13" s="145"/>
      <c r="BX13" s="145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45"/>
      <c r="DH13" s="145"/>
      <c r="DI13" s="145"/>
      <c r="DJ13" s="145"/>
      <c r="DK13" s="145"/>
      <c r="DL13" s="145"/>
      <c r="DM13" s="145"/>
      <c r="DN13" s="145"/>
      <c r="DO13" s="145"/>
      <c r="DP13" s="145"/>
      <c r="DQ13" s="17"/>
      <c r="DR13" s="1"/>
      <c r="DS13" s="1"/>
      <c r="DT13" s="1"/>
      <c r="DU13" s="3"/>
      <c r="DV13" s="3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68"/>
      <c r="EJ13" s="1"/>
      <c r="EK13" s="152"/>
      <c r="EL13" s="152"/>
      <c r="EM13" s="152"/>
      <c r="EN13" s="152"/>
      <c r="EO13" s="152"/>
      <c r="EP13" s="152"/>
      <c r="EQ13" s="152"/>
      <c r="ER13" s="152"/>
      <c r="ES13" s="152"/>
      <c r="ET13" s="152"/>
      <c r="EU13" s="152"/>
      <c r="EV13" s="152"/>
      <c r="EW13" s="152"/>
      <c r="EX13" s="152"/>
      <c r="EY13" s="152"/>
      <c r="EZ13" s="152"/>
    </row>
    <row r="14" spans="1:156" ht="15" customHeight="1" x14ac:dyDescent="0.25">
      <c r="A14" s="73" t="s">
        <v>173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6"/>
      <c r="V14" s="10"/>
      <c r="W14" s="10"/>
      <c r="X14" s="10"/>
      <c r="Y14" s="10"/>
      <c r="Z14" s="5"/>
      <c r="AA14" s="5"/>
      <c r="AB14" s="5"/>
      <c r="AC14" s="1"/>
      <c r="AD14" s="1"/>
      <c r="AE14" s="1"/>
      <c r="AF14" s="1"/>
      <c r="AG14" s="1"/>
      <c r="AH14" s="1"/>
      <c r="AI14" s="1"/>
      <c r="AJ14" s="1"/>
      <c r="AK14" s="1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46"/>
      <c r="CF14" s="146"/>
      <c r="CG14" s="146"/>
      <c r="CH14" s="146"/>
      <c r="CI14" s="146"/>
      <c r="CJ14" s="146"/>
      <c r="CK14" s="146"/>
      <c r="CL14" s="146"/>
      <c r="CM14" s="146"/>
      <c r="CN14" s="146"/>
      <c r="CO14" s="146"/>
      <c r="CP14" s="146"/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6"/>
      <c r="DB14" s="146"/>
      <c r="DC14" s="146"/>
      <c r="DD14" s="146"/>
      <c r="DE14" s="146"/>
      <c r="DF14" s="146"/>
      <c r="DG14" s="146"/>
      <c r="DH14" s="146"/>
      <c r="DI14" s="146"/>
      <c r="DJ14" s="146"/>
      <c r="DK14" s="146"/>
      <c r="DL14" s="146"/>
      <c r="DM14" s="146"/>
      <c r="DN14" s="146"/>
      <c r="DO14" s="146"/>
      <c r="DP14" s="146"/>
      <c r="DQ14" s="17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</row>
    <row r="15" spans="1:156" ht="15" customHeight="1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17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</row>
    <row r="16" spans="1:156" ht="15" customHeight="1" x14ac:dyDescent="0.25">
      <c r="A16" s="165" t="s">
        <v>174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73"/>
      <c r="AJ16" s="73"/>
      <c r="AK16" s="1"/>
      <c r="AL16" s="166" t="s">
        <v>175</v>
      </c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  <c r="BR16" s="166"/>
      <c r="BS16" s="166"/>
      <c r="BT16" s="166"/>
      <c r="BU16" s="166"/>
      <c r="BV16" s="166"/>
      <c r="BW16" s="166"/>
      <c r="BX16" s="166"/>
      <c r="BY16" s="166"/>
      <c r="BZ16" s="166"/>
      <c r="CA16" s="166"/>
      <c r="CB16" s="166"/>
      <c r="CC16" s="166"/>
      <c r="CD16" s="166"/>
      <c r="CE16" s="166"/>
      <c r="CF16" s="166"/>
      <c r="CG16" s="166"/>
      <c r="CH16" s="166"/>
      <c r="CI16" s="166"/>
      <c r="CJ16" s="166"/>
      <c r="CK16" s="166"/>
      <c r="CL16" s="166"/>
      <c r="CM16" s="166"/>
      <c r="CN16" s="166"/>
      <c r="CO16" s="166"/>
      <c r="CP16" s="166"/>
      <c r="CQ16" s="166"/>
      <c r="CR16" s="166"/>
      <c r="CS16" s="166"/>
      <c r="CT16" s="166"/>
      <c r="CU16" s="166"/>
      <c r="CV16" s="166"/>
      <c r="CW16" s="166"/>
      <c r="CX16" s="166"/>
      <c r="CY16" s="166"/>
      <c r="CZ16" s="166"/>
      <c r="DA16" s="166"/>
      <c r="DB16" s="166"/>
      <c r="DC16" s="166"/>
      <c r="DD16" s="166"/>
      <c r="DE16" s="166"/>
      <c r="DF16" s="166"/>
      <c r="DG16" s="166"/>
      <c r="DH16" s="166"/>
      <c r="DI16" s="166"/>
      <c r="DJ16" s="166"/>
      <c r="DK16" s="166"/>
      <c r="DL16" s="166"/>
      <c r="DM16" s="166"/>
      <c r="DN16" s="166"/>
      <c r="DO16" s="166"/>
      <c r="DP16" s="166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</row>
    <row r="17" spans="1:156" ht="15" customHeight="1" x14ac:dyDescent="0.25">
      <c r="A17" s="73" t="s">
        <v>173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6"/>
      <c r="V17" s="10"/>
      <c r="W17" s="10"/>
      <c r="X17" s="10"/>
      <c r="Y17" s="10"/>
      <c r="Z17" s="5"/>
      <c r="AA17" s="5"/>
      <c r="AB17" s="5"/>
      <c r="AC17" s="1"/>
      <c r="AD17" s="1"/>
      <c r="AE17" s="1"/>
      <c r="AF17" s="1"/>
      <c r="AG17" s="1"/>
      <c r="AH17" s="1"/>
      <c r="AI17" s="1"/>
      <c r="AJ17" s="1"/>
      <c r="AK17" s="1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7"/>
      <c r="BB17" s="167"/>
      <c r="BC17" s="167"/>
      <c r="BD17" s="167"/>
      <c r="BE17" s="167"/>
      <c r="BF17" s="167"/>
      <c r="BG17" s="167"/>
      <c r="BH17" s="167"/>
      <c r="BI17" s="167"/>
      <c r="BJ17" s="167"/>
      <c r="BK17" s="167"/>
      <c r="BL17" s="167"/>
      <c r="BM17" s="167"/>
      <c r="BN17" s="167"/>
      <c r="BO17" s="167"/>
      <c r="BP17" s="167"/>
      <c r="BQ17" s="167"/>
      <c r="BR17" s="167"/>
      <c r="BS17" s="167"/>
      <c r="BT17" s="167"/>
      <c r="BU17" s="167"/>
      <c r="BV17" s="167"/>
      <c r="BW17" s="167"/>
      <c r="BX17" s="167"/>
      <c r="BY17" s="167"/>
      <c r="BZ17" s="167"/>
      <c r="CA17" s="167"/>
      <c r="CB17" s="167"/>
      <c r="CC17" s="167"/>
      <c r="CD17" s="167"/>
      <c r="CE17" s="167"/>
      <c r="CF17" s="167"/>
      <c r="CG17" s="167"/>
      <c r="CH17" s="167"/>
      <c r="CI17" s="167"/>
      <c r="CJ17" s="167"/>
      <c r="CK17" s="167"/>
      <c r="CL17" s="167"/>
      <c r="CM17" s="167"/>
      <c r="CN17" s="167"/>
      <c r="CO17" s="167"/>
      <c r="CP17" s="167"/>
      <c r="CQ17" s="167"/>
      <c r="CR17" s="167"/>
      <c r="CS17" s="167"/>
      <c r="CT17" s="167"/>
      <c r="CU17" s="167"/>
      <c r="CV17" s="167"/>
      <c r="CW17" s="167"/>
      <c r="CX17" s="167"/>
      <c r="CY17" s="167"/>
      <c r="CZ17" s="167"/>
      <c r="DA17" s="167"/>
      <c r="DB17" s="167"/>
      <c r="DC17" s="167"/>
      <c r="DD17" s="167"/>
      <c r="DE17" s="167"/>
      <c r="DF17" s="167"/>
      <c r="DG17" s="167"/>
      <c r="DH17" s="167"/>
      <c r="DI17" s="167"/>
      <c r="DJ17" s="167"/>
      <c r="DK17" s="167"/>
      <c r="DL17" s="167"/>
      <c r="DM17" s="167"/>
      <c r="DN17" s="167"/>
      <c r="DO17" s="167"/>
      <c r="DP17" s="167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</row>
    <row r="18" spans="1:156" ht="1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</row>
    <row r="19" spans="1:156" ht="15" customHeight="1" x14ac:dyDescent="0.25">
      <c r="A19" s="8" t="s">
        <v>171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45" t="s">
        <v>182</v>
      </c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5"/>
      <c r="BQ19" s="145"/>
      <c r="BR19" s="145"/>
      <c r="BS19" s="145"/>
      <c r="BT19" s="145"/>
      <c r="BU19" s="145"/>
      <c r="BV19" s="145"/>
      <c r="BW19" s="145"/>
      <c r="BX19" s="145"/>
      <c r="BY19" s="145"/>
      <c r="BZ19" s="145"/>
      <c r="CA19" s="145"/>
      <c r="CB19" s="145"/>
      <c r="CC19" s="145"/>
      <c r="CD19" s="145"/>
      <c r="CE19" s="145"/>
      <c r="CF19" s="145"/>
      <c r="CG19" s="145"/>
      <c r="CH19" s="145"/>
      <c r="CI19" s="145"/>
      <c r="CJ19" s="145"/>
      <c r="CK19" s="145"/>
      <c r="CL19" s="145"/>
      <c r="CM19" s="145"/>
      <c r="CN19" s="145"/>
      <c r="CO19" s="145"/>
      <c r="CP19" s="145"/>
      <c r="CQ19" s="145"/>
      <c r="CR19" s="145"/>
      <c r="CS19" s="145"/>
      <c r="CT19" s="145"/>
      <c r="CU19" s="145"/>
      <c r="CV19" s="145"/>
      <c r="CW19" s="145"/>
      <c r="CX19" s="145"/>
      <c r="CY19" s="145"/>
      <c r="CZ19" s="145"/>
      <c r="DA19" s="145"/>
      <c r="DB19" s="145"/>
      <c r="DC19" s="145"/>
      <c r="DD19" s="145"/>
      <c r="DE19" s="145"/>
      <c r="DF19" s="145"/>
      <c r="DG19" s="145"/>
      <c r="DH19" s="145"/>
      <c r="DI19" s="145"/>
      <c r="DJ19" s="145"/>
      <c r="DK19" s="145"/>
      <c r="DL19" s="145"/>
      <c r="DM19" s="145"/>
      <c r="DN19" s="145"/>
      <c r="DO19" s="145"/>
      <c r="DP19" s="145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</row>
    <row r="20" spans="1:156" ht="15" customHeight="1" x14ac:dyDescent="0.25">
      <c r="A20" s="8" t="s">
        <v>176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146"/>
      <c r="BJ20" s="146"/>
      <c r="BK20" s="146"/>
      <c r="BL20" s="146"/>
      <c r="BM20" s="146"/>
      <c r="BN20" s="146"/>
      <c r="BO20" s="146"/>
      <c r="BP20" s="146"/>
      <c r="BQ20" s="146"/>
      <c r="BR20" s="146"/>
      <c r="BS20" s="146"/>
      <c r="BT20" s="146"/>
      <c r="BU20" s="146"/>
      <c r="BV20" s="146"/>
      <c r="BW20" s="146"/>
      <c r="BX20" s="146"/>
      <c r="BY20" s="146"/>
      <c r="BZ20" s="146"/>
      <c r="CA20" s="146"/>
      <c r="CB20" s="146"/>
      <c r="CC20" s="146"/>
      <c r="CD20" s="146"/>
      <c r="CE20" s="146"/>
      <c r="CF20" s="146"/>
      <c r="CG20" s="146"/>
      <c r="CH20" s="146"/>
      <c r="CI20" s="146"/>
      <c r="CJ20" s="146"/>
      <c r="CK20" s="146"/>
      <c r="CL20" s="146"/>
      <c r="CM20" s="146"/>
      <c r="CN20" s="146"/>
      <c r="CO20" s="146"/>
      <c r="CP20" s="146"/>
      <c r="CQ20" s="146"/>
      <c r="CR20" s="146"/>
      <c r="CS20" s="146"/>
      <c r="CT20" s="146"/>
      <c r="CU20" s="146"/>
      <c r="CV20" s="146"/>
      <c r="CW20" s="146"/>
      <c r="CX20" s="146"/>
      <c r="CY20" s="146"/>
      <c r="CZ20" s="146"/>
      <c r="DA20" s="146"/>
      <c r="DB20" s="146"/>
      <c r="DC20" s="146"/>
      <c r="DD20" s="146"/>
      <c r="DE20" s="146"/>
      <c r="DF20" s="146"/>
      <c r="DG20" s="146"/>
      <c r="DH20" s="146"/>
      <c r="DI20" s="146"/>
      <c r="DJ20" s="146"/>
      <c r="DK20" s="146"/>
      <c r="DL20" s="146"/>
      <c r="DM20" s="146"/>
      <c r="DN20" s="146"/>
      <c r="DO20" s="146"/>
      <c r="DP20" s="146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</row>
    <row r="21" spans="1:156" ht="15" customHeight="1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</row>
    <row r="22" spans="1:156" ht="15" customHeight="1" x14ac:dyDescent="0.25">
      <c r="A22" s="8" t="s">
        <v>177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45" t="s">
        <v>182</v>
      </c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5"/>
      <c r="BW22" s="145"/>
      <c r="BX22" s="145"/>
      <c r="BY22" s="145"/>
      <c r="BZ22" s="145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5"/>
      <c r="DF22" s="145"/>
      <c r="DG22" s="145"/>
      <c r="DH22" s="145"/>
      <c r="DI22" s="145"/>
      <c r="DJ22" s="145"/>
      <c r="DK22" s="145"/>
      <c r="DL22" s="145"/>
      <c r="DM22" s="145"/>
      <c r="DN22" s="145"/>
      <c r="DO22" s="145"/>
      <c r="DP22" s="145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</row>
    <row r="23" spans="1:156" ht="15" customHeight="1" x14ac:dyDescent="0.25">
      <c r="A23" s="8" t="s">
        <v>176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46"/>
      <c r="BP23" s="146"/>
      <c r="BQ23" s="146"/>
      <c r="BR23" s="146"/>
      <c r="BS23" s="146"/>
      <c r="BT23" s="146"/>
      <c r="BU23" s="146"/>
      <c r="BV23" s="146"/>
      <c r="BW23" s="146"/>
      <c r="BX23" s="146"/>
      <c r="BY23" s="146"/>
      <c r="BZ23" s="146"/>
      <c r="CA23" s="146"/>
      <c r="CB23" s="146"/>
      <c r="CC23" s="146"/>
      <c r="CD23" s="146"/>
      <c r="CE23" s="146"/>
      <c r="CF23" s="146"/>
      <c r="CG23" s="146"/>
      <c r="CH23" s="146"/>
      <c r="CI23" s="146"/>
      <c r="CJ23" s="146"/>
      <c r="CK23" s="146"/>
      <c r="CL23" s="146"/>
      <c r="CM23" s="146"/>
      <c r="CN23" s="146"/>
      <c r="CO23" s="146"/>
      <c r="CP23" s="146"/>
      <c r="CQ23" s="146"/>
      <c r="CR23" s="146"/>
      <c r="CS23" s="146"/>
      <c r="CT23" s="146"/>
      <c r="CU23" s="146"/>
      <c r="CV23" s="146"/>
      <c r="CW23" s="146"/>
      <c r="CX23" s="146"/>
      <c r="CY23" s="146"/>
      <c r="CZ23" s="146"/>
      <c r="DA23" s="146"/>
      <c r="DB23" s="146"/>
      <c r="DC23" s="146"/>
      <c r="DD23" s="146"/>
      <c r="DE23" s="146"/>
      <c r="DF23" s="146"/>
      <c r="DG23" s="146"/>
      <c r="DH23" s="146"/>
      <c r="DI23" s="146"/>
      <c r="DJ23" s="146"/>
      <c r="DK23" s="146"/>
      <c r="DL23" s="146"/>
      <c r="DM23" s="146"/>
      <c r="DN23" s="146"/>
      <c r="DO23" s="146"/>
      <c r="DP23" s="146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</row>
    <row r="24" spans="1:156" ht="15" customHeight="1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</row>
    <row r="25" spans="1:156" ht="15" customHeight="1" x14ac:dyDescent="0.25">
      <c r="A25" s="1" t="s">
        <v>184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71" t="s">
        <v>336</v>
      </c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/>
      <c r="BL25" s="171"/>
      <c r="BM25" s="171"/>
      <c r="BN25" s="171"/>
      <c r="BO25" s="171"/>
      <c r="BP25" s="171"/>
      <c r="BQ25" s="171"/>
      <c r="BR25" s="171"/>
      <c r="BS25" s="171"/>
      <c r="BT25" s="171"/>
      <c r="BU25" s="171"/>
      <c r="BV25" s="171"/>
      <c r="BW25" s="171"/>
      <c r="BX25" s="171"/>
      <c r="BY25" s="171"/>
      <c r="BZ25" s="171"/>
      <c r="CA25" s="171"/>
      <c r="CB25" s="171"/>
      <c r="CC25" s="171"/>
      <c r="CD25" s="171"/>
      <c r="CE25" s="171"/>
      <c r="CF25" s="171"/>
      <c r="CG25" s="171"/>
      <c r="CH25" s="171"/>
      <c r="CI25" s="171"/>
      <c r="CJ25" s="171"/>
      <c r="CK25" s="171"/>
      <c r="CL25" s="171"/>
      <c r="CM25" s="171"/>
      <c r="CN25" s="171"/>
      <c r="CO25" s="171"/>
      <c r="CP25" s="171"/>
      <c r="CQ25" s="171"/>
      <c r="CR25" s="171"/>
      <c r="CS25" s="171"/>
      <c r="CT25" s="171"/>
      <c r="CU25" s="171"/>
      <c r="CV25" s="171"/>
      <c r="CW25" s="171"/>
      <c r="CX25" s="171"/>
      <c r="CY25" s="171"/>
      <c r="CZ25" s="171"/>
      <c r="DA25" s="171"/>
      <c r="DB25" s="171"/>
      <c r="DC25" s="171"/>
      <c r="DD25" s="171"/>
      <c r="DE25" s="171"/>
      <c r="DF25" s="171"/>
      <c r="DG25" s="171"/>
      <c r="DH25" s="171"/>
      <c r="DI25" s="171"/>
      <c r="DJ25" s="171"/>
      <c r="DK25" s="171"/>
      <c r="DL25" s="171"/>
      <c r="DM25" s="171"/>
      <c r="DN25" s="171"/>
      <c r="DO25" s="171"/>
      <c r="DP25" s="17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</row>
    <row r="26" spans="1:156" ht="1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</row>
    <row r="27" spans="1:156" ht="15" customHeight="1" x14ac:dyDescent="0.25">
      <c r="A27" s="1" t="s">
        <v>183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72" t="s">
        <v>186</v>
      </c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71"/>
      <c r="BP27" s="171"/>
      <c r="BQ27" s="171"/>
      <c r="BR27" s="171"/>
      <c r="BS27" s="171"/>
      <c r="BT27" s="171"/>
      <c r="BU27" s="171"/>
      <c r="BV27" s="171"/>
      <c r="BW27" s="171"/>
      <c r="BX27" s="171"/>
      <c r="BY27" s="171"/>
      <c r="BZ27" s="171"/>
      <c r="CA27" s="171"/>
      <c r="CB27" s="171"/>
      <c r="CC27" s="171"/>
      <c r="CD27" s="171"/>
      <c r="CE27" s="171"/>
      <c r="CF27" s="171"/>
      <c r="CG27" s="171"/>
      <c r="CH27" s="171"/>
      <c r="CI27" s="171"/>
      <c r="CJ27" s="171"/>
      <c r="CK27" s="171"/>
      <c r="CL27" s="171"/>
      <c r="CM27" s="171"/>
      <c r="CN27" s="171"/>
      <c r="CO27" s="171"/>
      <c r="CP27" s="171"/>
      <c r="CQ27" s="171"/>
      <c r="CR27" s="171"/>
      <c r="CS27" s="171"/>
      <c r="CT27" s="171"/>
      <c r="CU27" s="171"/>
      <c r="CV27" s="171"/>
      <c r="CW27" s="171"/>
      <c r="CX27" s="171"/>
      <c r="CY27" s="171"/>
      <c r="CZ27" s="171"/>
      <c r="DA27" s="171"/>
      <c r="DB27" s="171"/>
      <c r="DC27" s="171"/>
      <c r="DD27" s="171"/>
      <c r="DE27" s="171"/>
      <c r="DF27" s="171"/>
      <c r="DG27" s="171"/>
      <c r="DH27" s="171"/>
      <c r="DI27" s="171"/>
      <c r="DJ27" s="171"/>
      <c r="DK27" s="171"/>
      <c r="DL27" s="171"/>
      <c r="DM27" s="171"/>
      <c r="DN27" s="171"/>
      <c r="DO27" s="17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</row>
    <row r="28" spans="1:156" ht="1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</row>
    <row r="29" spans="1:156" ht="15" customHeight="1" x14ac:dyDescent="0.25">
      <c r="A29" s="1" t="s">
        <v>187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71" t="s">
        <v>115</v>
      </c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  <c r="BI29" s="171"/>
      <c r="BJ29" s="171"/>
      <c r="BK29" s="171"/>
      <c r="BL29" s="171"/>
      <c r="BM29" s="171"/>
      <c r="BN29" s="171"/>
      <c r="BO29" s="171"/>
      <c r="BP29" s="171"/>
      <c r="BQ29" s="171"/>
      <c r="BR29" s="171"/>
      <c r="BS29" s="171"/>
      <c r="BT29" s="171"/>
      <c r="BU29" s="171"/>
      <c r="BV29" s="171"/>
      <c r="BW29" s="171"/>
      <c r="BX29" s="171"/>
      <c r="BY29" s="171"/>
      <c r="BZ29" s="171"/>
      <c r="CA29" s="171"/>
      <c r="CB29" s="171"/>
      <c r="CC29" s="171"/>
      <c r="CD29" s="171"/>
      <c r="CE29" s="171"/>
      <c r="CF29" s="171"/>
      <c r="CG29" s="171"/>
      <c r="CH29" s="171"/>
      <c r="CI29" s="171"/>
      <c r="CJ29" s="171"/>
      <c r="CK29" s="171"/>
      <c r="CL29" s="171"/>
      <c r="CM29" s="171"/>
      <c r="CN29" s="171"/>
      <c r="CO29" s="171"/>
      <c r="CP29" s="171"/>
      <c r="CQ29" s="171"/>
      <c r="CR29" s="171"/>
      <c r="CS29" s="171"/>
      <c r="CT29" s="171"/>
      <c r="CU29" s="171"/>
      <c r="CV29" s="171"/>
      <c r="CW29" s="171"/>
      <c r="CX29" s="171"/>
      <c r="CY29" s="171"/>
      <c r="CZ29" s="171"/>
      <c r="DA29" s="171"/>
      <c r="DB29" s="171"/>
      <c r="DC29" s="171"/>
      <c r="DD29" s="171"/>
      <c r="DE29" s="171"/>
      <c r="DF29" s="171"/>
      <c r="DG29" s="171"/>
      <c r="DH29" s="171"/>
      <c r="DI29" s="171"/>
      <c r="DJ29" s="171"/>
      <c r="DK29" s="171"/>
      <c r="DL29" s="171"/>
      <c r="DM29" s="171"/>
      <c r="DN29" s="171"/>
      <c r="DO29" s="17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</row>
    <row r="30" spans="1:156" ht="14.65" customHeight="1" x14ac:dyDescent="0.25">
      <c r="DR30" s="17"/>
      <c r="DS30" s="17"/>
      <c r="DT30" s="1"/>
      <c r="DU30" s="3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68"/>
      <c r="EJ30" s="1"/>
      <c r="EK30" s="152"/>
      <c r="EL30" s="152"/>
      <c r="EM30" s="152"/>
      <c r="EN30" s="152"/>
      <c r="EO30" s="152"/>
      <c r="EP30" s="152"/>
      <c r="EQ30" s="152"/>
      <c r="ER30" s="152"/>
      <c r="ES30" s="152"/>
      <c r="ET30" s="152"/>
      <c r="EU30" s="152"/>
      <c r="EV30" s="152"/>
      <c r="EW30" s="152"/>
      <c r="EX30" s="152"/>
      <c r="EY30" s="152"/>
      <c r="EZ30" s="152"/>
    </row>
    <row r="31" spans="1:156" ht="14.65" customHeight="1" x14ac:dyDescent="0.25">
      <c r="A31" t="s">
        <v>188</v>
      </c>
      <c r="AL31" s="168" t="s">
        <v>116</v>
      </c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  <c r="BX31" s="168"/>
      <c r="BY31" s="168"/>
      <c r="BZ31" s="168"/>
      <c r="CA31" s="168"/>
      <c r="CB31" s="168"/>
      <c r="CC31" s="168"/>
      <c r="CD31" s="168"/>
      <c r="CE31" s="168"/>
      <c r="CF31" s="168"/>
      <c r="CG31" s="168"/>
      <c r="CH31" s="168"/>
      <c r="CI31" s="168"/>
      <c r="CJ31" s="168"/>
      <c r="CK31" s="168"/>
      <c r="CL31" s="168"/>
      <c r="CM31" s="168"/>
      <c r="CN31" s="168"/>
      <c r="CO31" s="168"/>
      <c r="CP31" s="168"/>
      <c r="CQ31" s="168"/>
      <c r="CR31" s="168"/>
      <c r="CS31" s="168"/>
      <c r="CT31" s="168"/>
      <c r="CU31" s="168"/>
      <c r="CV31" s="168"/>
      <c r="CW31" s="168"/>
      <c r="CX31" s="168"/>
      <c r="CY31" s="168"/>
      <c r="CZ31" s="168"/>
      <c r="DA31" s="168"/>
      <c r="DB31" s="168"/>
      <c r="DC31" s="168"/>
      <c r="DD31" s="168"/>
      <c r="DE31" s="168"/>
      <c r="DF31" s="168"/>
      <c r="DG31" s="168"/>
      <c r="DH31" s="168"/>
      <c r="DI31" s="168"/>
      <c r="DJ31" s="168"/>
      <c r="DK31" s="168"/>
      <c r="DL31" s="168"/>
      <c r="DM31" s="168"/>
      <c r="DN31" s="168"/>
      <c r="DO31" s="168"/>
      <c r="DR31" s="17"/>
      <c r="DS31" s="17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53"/>
      <c r="EL31" s="153"/>
      <c r="EM31" s="153"/>
      <c r="EN31" s="153"/>
      <c r="EO31" s="153"/>
      <c r="EP31" s="153"/>
      <c r="EQ31" s="153"/>
      <c r="ER31" s="153"/>
      <c r="ES31" s="153"/>
      <c r="ET31" s="153"/>
      <c r="EU31" s="153"/>
      <c r="EV31" s="153"/>
      <c r="EW31" s="153"/>
      <c r="EX31" s="153"/>
      <c r="EY31" s="153"/>
      <c r="EZ31" s="153"/>
    </row>
    <row r="32" spans="1:156" ht="14.65" customHeight="1" x14ac:dyDescent="0.25"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R32" s="17"/>
      <c r="DS32" s="17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</row>
    <row r="33" spans="1:156" ht="14.65" customHeight="1" x14ac:dyDescent="0.25">
      <c r="A33" s="1" t="s">
        <v>179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70" t="s">
        <v>185</v>
      </c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0"/>
      <c r="BC33" s="170"/>
      <c r="BD33" s="170"/>
      <c r="BE33" s="170"/>
      <c r="BF33" s="170"/>
      <c r="BG33" s="170"/>
      <c r="BH33" s="170"/>
      <c r="BI33" s="170"/>
      <c r="BJ33" s="170"/>
      <c r="BK33" s="170"/>
      <c r="BL33" s="170"/>
      <c r="BM33" s="170"/>
      <c r="BN33" s="170"/>
      <c r="BO33" s="170"/>
      <c r="BP33" s="170"/>
      <c r="BQ33" s="170"/>
      <c r="BR33" s="170"/>
      <c r="BS33" s="170"/>
      <c r="BT33" s="170"/>
      <c r="BU33" s="170"/>
      <c r="BV33" s="170"/>
      <c r="BW33" s="170"/>
      <c r="BX33" s="170"/>
      <c r="BY33" s="170"/>
      <c r="BZ33" s="170"/>
      <c r="CA33" s="170"/>
      <c r="CB33" s="170"/>
      <c r="CC33" s="170"/>
      <c r="CD33" s="170"/>
      <c r="CE33" s="170"/>
      <c r="CF33" s="170"/>
      <c r="CG33" s="170"/>
      <c r="CH33" s="170"/>
      <c r="CI33" s="170"/>
      <c r="CJ33" s="170"/>
      <c r="CK33" s="170"/>
      <c r="CL33" s="170"/>
      <c r="CM33" s="170"/>
      <c r="CN33" s="170"/>
      <c r="CO33" s="170"/>
      <c r="CP33" s="170"/>
      <c r="CQ33" s="170"/>
      <c r="CR33" s="170"/>
      <c r="CS33" s="170"/>
      <c r="CT33" s="170"/>
      <c r="CU33" s="170"/>
      <c r="CV33" s="170"/>
      <c r="CW33" s="170"/>
      <c r="CX33" s="170"/>
      <c r="CY33" s="170"/>
      <c r="CZ33" s="170"/>
      <c r="DA33" s="170"/>
      <c r="DB33" s="170"/>
      <c r="DC33" s="170"/>
      <c r="DD33" s="170"/>
      <c r="DE33" s="170"/>
      <c r="DF33" s="170"/>
      <c r="DG33" s="170"/>
      <c r="DH33" s="170"/>
      <c r="DI33" s="170"/>
      <c r="DJ33" s="170"/>
      <c r="DK33" s="170"/>
      <c r="DL33" s="170"/>
      <c r="DM33" s="170"/>
      <c r="DN33" s="170"/>
      <c r="DO33" s="170"/>
      <c r="DP33" s="170"/>
      <c r="DR33" s="17"/>
      <c r="DS33" s="17"/>
      <c r="DT33" s="1"/>
      <c r="DU33" s="3"/>
      <c r="DV33" s="3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1"/>
      <c r="EJ33" s="1"/>
      <c r="EK33" s="152"/>
      <c r="EL33" s="152"/>
      <c r="EM33" s="152"/>
      <c r="EN33" s="152"/>
      <c r="EO33" s="152"/>
      <c r="EP33" s="152"/>
      <c r="EQ33" s="152"/>
      <c r="ER33" s="152"/>
      <c r="ES33" s="152"/>
      <c r="ET33" s="152"/>
      <c r="EU33" s="152"/>
      <c r="EV33" s="152"/>
      <c r="EW33" s="152"/>
      <c r="EX33" s="152"/>
      <c r="EY33" s="152"/>
      <c r="EZ33" s="152"/>
    </row>
    <row r="34" spans="1:156" ht="15" x14ac:dyDescent="0.25">
      <c r="A34" s="1" t="s">
        <v>180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170"/>
      <c r="BM34" s="170"/>
      <c r="BN34" s="170"/>
      <c r="BO34" s="170"/>
      <c r="BP34" s="170"/>
      <c r="BQ34" s="170"/>
      <c r="BR34" s="170"/>
      <c r="BS34" s="170"/>
      <c r="BT34" s="170"/>
      <c r="BU34" s="170"/>
      <c r="BV34" s="170"/>
      <c r="BW34" s="170"/>
      <c r="BX34" s="170"/>
      <c r="BY34" s="170"/>
      <c r="BZ34" s="170"/>
      <c r="CA34" s="170"/>
      <c r="CB34" s="170"/>
      <c r="CC34" s="170"/>
      <c r="CD34" s="170"/>
      <c r="CE34" s="170"/>
      <c r="CF34" s="170"/>
      <c r="CG34" s="170"/>
      <c r="CH34" s="170"/>
      <c r="CI34" s="170"/>
      <c r="CJ34" s="170"/>
      <c r="CK34" s="170"/>
      <c r="CL34" s="170"/>
      <c r="CM34" s="170"/>
      <c r="CN34" s="170"/>
      <c r="CO34" s="170"/>
      <c r="CP34" s="170"/>
      <c r="CQ34" s="170"/>
      <c r="CR34" s="170"/>
      <c r="CS34" s="170"/>
      <c r="CT34" s="170"/>
      <c r="CU34" s="170"/>
      <c r="CV34" s="170"/>
      <c r="CW34" s="170"/>
      <c r="CX34" s="170"/>
      <c r="CY34" s="170"/>
      <c r="CZ34" s="170"/>
      <c r="DA34" s="170"/>
      <c r="DB34" s="170"/>
      <c r="DC34" s="170"/>
      <c r="DD34" s="170"/>
      <c r="DE34" s="170"/>
      <c r="DF34" s="170"/>
      <c r="DG34" s="170"/>
      <c r="DH34" s="170"/>
      <c r="DI34" s="170"/>
      <c r="DJ34" s="170"/>
      <c r="DK34" s="170"/>
      <c r="DL34" s="170"/>
      <c r="DM34" s="170"/>
      <c r="DN34" s="170"/>
      <c r="DO34" s="170"/>
      <c r="DP34" s="170"/>
      <c r="DR34" s="1"/>
      <c r="DS34" s="1"/>
      <c r="DT34" s="1"/>
      <c r="DU34" s="3"/>
      <c r="DV34" s="3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68"/>
      <c r="EJ34" s="1"/>
      <c r="EK34" s="144"/>
      <c r="EL34" s="144"/>
      <c r="EM34" s="144"/>
      <c r="EN34" s="144"/>
      <c r="EO34" s="144"/>
      <c r="EP34" s="144"/>
      <c r="EQ34" s="144"/>
      <c r="ER34" s="144"/>
      <c r="ES34" s="144"/>
      <c r="ET34" s="144"/>
      <c r="EU34" s="144"/>
      <c r="EV34" s="144"/>
      <c r="EW34" s="144"/>
      <c r="EX34" s="144"/>
      <c r="EY34" s="144"/>
      <c r="EZ34" s="144"/>
    </row>
    <row r="35" spans="1:156" ht="15" x14ac:dyDescent="0.25">
      <c r="A35" s="1" t="s">
        <v>181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  <c r="BK35" s="171"/>
      <c r="BL35" s="171"/>
      <c r="BM35" s="171"/>
      <c r="BN35" s="171"/>
      <c r="BO35" s="171"/>
      <c r="BP35" s="171"/>
      <c r="BQ35" s="171"/>
      <c r="BR35" s="171"/>
      <c r="BS35" s="171"/>
      <c r="BT35" s="171"/>
      <c r="BU35" s="171"/>
      <c r="BV35" s="171"/>
      <c r="BW35" s="171"/>
      <c r="BX35" s="171"/>
      <c r="BY35" s="171"/>
      <c r="BZ35" s="171"/>
      <c r="CA35" s="171"/>
      <c r="CB35" s="171"/>
      <c r="CC35" s="171"/>
      <c r="CD35" s="171"/>
      <c r="CE35" s="171"/>
      <c r="CF35" s="171"/>
      <c r="CG35" s="171"/>
      <c r="CH35" s="171"/>
      <c r="CI35" s="171"/>
      <c r="CJ35" s="171"/>
      <c r="CK35" s="171"/>
      <c r="CL35" s="171"/>
      <c r="CM35" s="171"/>
      <c r="CN35" s="171"/>
      <c r="CO35" s="171"/>
      <c r="CP35" s="171"/>
      <c r="CQ35" s="171"/>
      <c r="CR35" s="171"/>
      <c r="CS35" s="171"/>
      <c r="CT35" s="171"/>
      <c r="CU35" s="171"/>
      <c r="CV35" s="171"/>
      <c r="CW35" s="171"/>
      <c r="CX35" s="171"/>
      <c r="CY35" s="171"/>
      <c r="CZ35" s="171"/>
      <c r="DA35" s="171"/>
      <c r="DB35" s="171"/>
      <c r="DC35" s="171"/>
      <c r="DD35" s="171"/>
      <c r="DE35" s="171"/>
      <c r="DF35" s="171"/>
      <c r="DG35" s="171"/>
      <c r="DH35" s="171"/>
      <c r="DI35" s="171"/>
      <c r="DJ35" s="171"/>
      <c r="DK35" s="171"/>
      <c r="DL35" s="171"/>
      <c r="DM35" s="171"/>
      <c r="DN35" s="171"/>
      <c r="DO35" s="171"/>
      <c r="DP35" s="171"/>
      <c r="DR35" s="1"/>
      <c r="DS35" s="1"/>
      <c r="DT35" s="1"/>
      <c r="DU35" s="3"/>
      <c r="DV35" s="3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68"/>
      <c r="EJ35" s="1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</row>
    <row r="36" spans="1:156" ht="11.25" customHeight="1" x14ac:dyDescent="0.25">
      <c r="A36" s="7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6"/>
      <c r="V36" s="10"/>
      <c r="W36" s="10"/>
      <c r="X36" s="10"/>
      <c r="Y36" s="10"/>
      <c r="Z36" s="5"/>
      <c r="AA36" s="5"/>
      <c r="AB36" s="5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1"/>
      <c r="DS36" s="1"/>
      <c r="DT36" s="1"/>
      <c r="DU36" s="3"/>
      <c r="DV36" s="3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68"/>
      <c r="EJ36" s="1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</row>
    <row r="37" spans="1:156" ht="15" x14ac:dyDescent="0.2">
      <c r="A37" s="13" t="s">
        <v>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69" t="s">
        <v>8</v>
      </c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69"/>
      <c r="BJ37" s="169"/>
      <c r="BK37" s="169"/>
      <c r="BL37" s="169"/>
      <c r="BM37" s="169"/>
      <c r="BN37" s="169"/>
      <c r="BO37" s="169"/>
      <c r="BP37" s="169"/>
      <c r="BQ37" s="169"/>
      <c r="BR37" s="169"/>
      <c r="BS37" s="169"/>
      <c r="BT37" s="169"/>
      <c r="BU37" s="169"/>
      <c r="BV37" s="169"/>
      <c r="BW37" s="169"/>
      <c r="BX37" s="169"/>
      <c r="BY37" s="169"/>
      <c r="BZ37" s="169"/>
      <c r="CA37" s="169"/>
      <c r="CB37" s="169"/>
      <c r="CC37" s="169"/>
      <c r="CD37" s="169"/>
      <c r="CE37" s="169"/>
      <c r="CF37" s="169"/>
      <c r="CG37" s="169"/>
      <c r="CH37" s="169"/>
      <c r="CI37" s="169"/>
      <c r="CJ37" s="169"/>
      <c r="CK37" s="169"/>
      <c r="CL37" s="169"/>
      <c r="CM37" s="169"/>
      <c r="CN37" s="169"/>
      <c r="CO37" s="169"/>
      <c r="CP37" s="169"/>
      <c r="CQ37" s="169"/>
      <c r="CR37" s="169"/>
      <c r="CS37" s="169"/>
      <c r="CT37" s="169"/>
      <c r="CU37" s="169"/>
      <c r="CV37" s="169"/>
      <c r="CW37" s="169"/>
      <c r="CX37" s="169"/>
      <c r="CY37" s="169"/>
      <c r="CZ37" s="169"/>
      <c r="DA37" s="169"/>
      <c r="DB37" s="169"/>
      <c r="DC37" s="169"/>
      <c r="DD37" s="169"/>
      <c r="DE37" s="169"/>
      <c r="DF37" s="169"/>
      <c r="DG37" s="169"/>
      <c r="DH37" s="169"/>
      <c r="DI37" s="169"/>
      <c r="DJ37" s="169"/>
      <c r="DK37" s="169"/>
      <c r="DL37" s="169"/>
      <c r="DM37" s="169"/>
      <c r="DN37" s="169"/>
      <c r="DO37" s="169"/>
      <c r="DP37" s="169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4"/>
      <c r="EJ37" s="13"/>
      <c r="EK37" s="144"/>
      <c r="EL37" s="144"/>
      <c r="EM37" s="144"/>
      <c r="EN37" s="144"/>
      <c r="EO37" s="144"/>
      <c r="EP37" s="144"/>
      <c r="EQ37" s="144"/>
      <c r="ER37" s="144"/>
      <c r="ES37" s="144"/>
      <c r="ET37" s="144"/>
      <c r="EU37" s="144"/>
      <c r="EV37" s="144"/>
      <c r="EW37" s="144"/>
      <c r="EX37" s="144"/>
      <c r="EY37" s="144"/>
      <c r="EZ37" s="144"/>
    </row>
    <row r="38" spans="1:156" ht="12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4"/>
      <c r="EJ38" s="13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</row>
    <row r="39" spans="1:156" ht="15" x14ac:dyDescent="0.2">
      <c r="A39" s="15" t="s">
        <v>195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51" t="s">
        <v>196</v>
      </c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  <c r="BR39" s="151"/>
      <c r="BS39" s="151"/>
      <c r="BT39" s="151"/>
      <c r="BU39" s="151"/>
      <c r="BV39" s="151"/>
      <c r="BW39" s="151"/>
      <c r="BX39" s="151"/>
      <c r="BY39" s="151"/>
      <c r="BZ39" s="151"/>
      <c r="CA39" s="151"/>
      <c r="CB39" s="151"/>
      <c r="CC39" s="151"/>
      <c r="CD39" s="151"/>
      <c r="CE39" s="151"/>
      <c r="CF39" s="151"/>
      <c r="CG39" s="151"/>
      <c r="CH39" s="151"/>
      <c r="CI39" s="151"/>
      <c r="CJ39" s="151"/>
      <c r="CK39" s="151"/>
      <c r="CL39" s="151"/>
      <c r="CM39" s="151"/>
      <c r="CN39" s="151"/>
      <c r="CO39" s="151"/>
      <c r="CP39" s="151"/>
      <c r="CQ39" s="151"/>
      <c r="CR39" s="151"/>
      <c r="CS39" s="151"/>
      <c r="CT39" s="151"/>
      <c r="CU39" s="151"/>
      <c r="CV39" s="151"/>
      <c r="CW39" s="151"/>
      <c r="CX39" s="151"/>
      <c r="CY39" s="151"/>
      <c r="CZ39" s="151"/>
      <c r="DA39" s="151"/>
      <c r="DB39" s="151"/>
      <c r="DC39" s="151"/>
      <c r="DD39" s="151"/>
      <c r="DE39" s="151"/>
      <c r="DF39" s="151"/>
      <c r="DG39" s="151"/>
      <c r="DH39" s="151"/>
      <c r="DI39" s="151"/>
      <c r="DJ39" s="151"/>
      <c r="DK39" s="151"/>
      <c r="DL39" s="151"/>
      <c r="DM39" s="151"/>
      <c r="DN39" s="151"/>
      <c r="DO39" s="151"/>
      <c r="DP39" s="151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4"/>
      <c r="EJ39" s="13"/>
      <c r="EK39" s="144"/>
      <c r="EL39" s="144"/>
      <c r="EM39" s="144"/>
      <c r="EN39" s="144"/>
      <c r="EO39" s="144"/>
      <c r="EP39" s="144"/>
      <c r="EQ39" s="144"/>
      <c r="ER39" s="144"/>
      <c r="ES39" s="144"/>
      <c r="ET39" s="144"/>
      <c r="EU39" s="144"/>
      <c r="EV39" s="144"/>
      <c r="EW39" s="144"/>
      <c r="EX39" s="144"/>
      <c r="EY39" s="144"/>
      <c r="EZ39" s="144"/>
    </row>
    <row r="40" spans="1:156" ht="11.25" customHeight="1" x14ac:dyDescent="0.2">
      <c r="A40" s="15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4"/>
      <c r="CQ40" s="13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4"/>
      <c r="EJ40" s="13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</row>
    <row r="41" spans="1:156" ht="15" x14ac:dyDescent="0.2">
      <c r="A41" s="150" t="s">
        <v>189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3"/>
      <c r="AL41" s="151">
        <v>53483547</v>
      </c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  <c r="BI41" s="151"/>
      <c r="BJ41" s="151"/>
      <c r="BK41" s="151"/>
      <c r="BL41" s="151"/>
      <c r="BM41" s="151"/>
      <c r="BN41" s="151"/>
      <c r="BO41" s="151"/>
      <c r="BP41" s="151"/>
      <c r="BQ41" s="151"/>
      <c r="BR41" s="151"/>
      <c r="BS41" s="151"/>
      <c r="BT41" s="151"/>
      <c r="BU41" s="151"/>
      <c r="BV41" s="151"/>
      <c r="BW41" s="151"/>
      <c r="BX41" s="151"/>
      <c r="BY41" s="151"/>
      <c r="BZ41" s="151"/>
      <c r="CA41" s="151"/>
      <c r="CB41" s="151"/>
      <c r="CC41" s="151"/>
      <c r="CD41" s="151"/>
      <c r="CE41" s="151"/>
      <c r="CF41" s="151"/>
      <c r="CG41" s="151"/>
      <c r="CH41" s="151"/>
      <c r="CI41" s="151"/>
      <c r="CJ41" s="151"/>
      <c r="CK41" s="151"/>
      <c r="CL41" s="151"/>
      <c r="CM41" s="151"/>
      <c r="CN41" s="151"/>
      <c r="CO41" s="151"/>
      <c r="CP41" s="151"/>
      <c r="CQ41" s="151"/>
      <c r="CR41" s="151"/>
      <c r="CS41" s="151"/>
      <c r="CT41" s="151"/>
      <c r="CU41" s="151"/>
      <c r="CV41" s="151"/>
      <c r="CW41" s="151"/>
      <c r="CX41" s="151"/>
      <c r="CY41" s="151"/>
      <c r="CZ41" s="151"/>
      <c r="DA41" s="151"/>
      <c r="DB41" s="151"/>
      <c r="DC41" s="151"/>
      <c r="DD41" s="151"/>
      <c r="DE41" s="151"/>
      <c r="DF41" s="151"/>
      <c r="DG41" s="151"/>
      <c r="DH41" s="151"/>
      <c r="DI41" s="151"/>
      <c r="DJ41" s="151"/>
      <c r="DK41" s="151"/>
      <c r="DL41" s="151"/>
      <c r="DM41" s="151"/>
      <c r="DN41" s="151"/>
      <c r="DO41" s="151"/>
      <c r="DP41" s="151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4"/>
      <c r="EJ41" s="13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</row>
    <row r="42" spans="1:156" ht="11.25" customHeight="1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4"/>
      <c r="CQ42" s="13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4"/>
      <c r="EJ42" s="13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</row>
    <row r="43" spans="1:156" ht="15" x14ac:dyDescent="0.2">
      <c r="A43" s="150" t="s">
        <v>190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3"/>
      <c r="AL43" s="151">
        <v>14</v>
      </c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  <c r="BR43" s="151"/>
      <c r="BS43" s="151"/>
      <c r="BT43" s="151"/>
      <c r="BU43" s="151"/>
      <c r="BV43" s="151"/>
      <c r="BW43" s="151"/>
      <c r="BX43" s="151"/>
      <c r="BY43" s="151"/>
      <c r="BZ43" s="151"/>
      <c r="CA43" s="151"/>
      <c r="CB43" s="151"/>
      <c r="CC43" s="151"/>
      <c r="CD43" s="151"/>
      <c r="CE43" s="151"/>
      <c r="CF43" s="151"/>
      <c r="CG43" s="151"/>
      <c r="CH43" s="151"/>
      <c r="CI43" s="151"/>
      <c r="CJ43" s="151"/>
      <c r="CK43" s="151"/>
      <c r="CL43" s="151"/>
      <c r="CM43" s="151"/>
      <c r="CN43" s="151"/>
      <c r="CO43" s="151"/>
      <c r="CP43" s="151"/>
      <c r="CQ43" s="151"/>
      <c r="CR43" s="151"/>
      <c r="CS43" s="151"/>
      <c r="CT43" s="151"/>
      <c r="CU43" s="151"/>
      <c r="CV43" s="151"/>
      <c r="CW43" s="151"/>
      <c r="CX43" s="151"/>
      <c r="CY43" s="151"/>
      <c r="CZ43" s="151"/>
      <c r="DA43" s="151"/>
      <c r="DB43" s="151"/>
      <c r="DC43" s="151"/>
      <c r="DD43" s="151"/>
      <c r="DE43" s="151"/>
      <c r="DF43" s="151"/>
      <c r="DG43" s="151"/>
      <c r="DH43" s="151"/>
      <c r="DI43" s="151"/>
      <c r="DJ43" s="151"/>
      <c r="DK43" s="151"/>
      <c r="DL43" s="151"/>
      <c r="DM43" s="151"/>
      <c r="DN43" s="151"/>
      <c r="DO43" s="151"/>
      <c r="DP43" s="151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4"/>
      <c r="EJ43" s="13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</row>
    <row r="44" spans="1:156" ht="11.25" customHeight="1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4"/>
      <c r="CQ44" s="13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4"/>
      <c r="EJ44" s="13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</row>
    <row r="45" spans="1:156" ht="15" x14ac:dyDescent="0.2">
      <c r="A45" s="150" t="s">
        <v>191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3"/>
      <c r="AL45" s="151">
        <v>97</v>
      </c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  <c r="BR45" s="151"/>
      <c r="BS45" s="151"/>
      <c r="BT45" s="151"/>
      <c r="BU45" s="151"/>
      <c r="BV45" s="151"/>
      <c r="BW45" s="151"/>
      <c r="BX45" s="151"/>
      <c r="BY45" s="151"/>
      <c r="BZ45" s="151"/>
      <c r="CA45" s="151"/>
      <c r="CB45" s="151"/>
      <c r="CC45" s="151"/>
      <c r="CD45" s="151"/>
      <c r="CE45" s="151"/>
      <c r="CF45" s="151"/>
      <c r="CG45" s="151"/>
      <c r="CH45" s="151"/>
      <c r="CI45" s="151"/>
      <c r="CJ45" s="151"/>
      <c r="CK45" s="151"/>
      <c r="CL45" s="151"/>
      <c r="CM45" s="151"/>
      <c r="CN45" s="151"/>
      <c r="CO45" s="151"/>
      <c r="CP45" s="151"/>
      <c r="CQ45" s="151"/>
      <c r="CR45" s="151"/>
      <c r="CS45" s="151"/>
      <c r="CT45" s="151"/>
      <c r="CU45" s="151"/>
      <c r="CV45" s="151"/>
      <c r="CW45" s="151"/>
      <c r="CX45" s="151"/>
      <c r="CY45" s="151"/>
      <c r="CZ45" s="151"/>
      <c r="DA45" s="151"/>
      <c r="DB45" s="151"/>
      <c r="DC45" s="151"/>
      <c r="DD45" s="151"/>
      <c r="DE45" s="151"/>
      <c r="DF45" s="151"/>
      <c r="DG45" s="151"/>
      <c r="DH45" s="151"/>
      <c r="DI45" s="151"/>
      <c r="DJ45" s="151"/>
      <c r="DK45" s="151"/>
      <c r="DL45" s="151"/>
      <c r="DM45" s="151"/>
      <c r="DN45" s="151"/>
      <c r="DO45" s="151"/>
      <c r="DP45" s="151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4"/>
      <c r="EJ45" s="13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</row>
    <row r="46" spans="1:156" ht="12" customHeight="1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4"/>
      <c r="CQ46" s="13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4"/>
      <c r="EJ46" s="13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</row>
    <row r="47" spans="1:156" ht="15" x14ac:dyDescent="0.2">
      <c r="A47" s="150" t="s">
        <v>192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3"/>
      <c r="AL47" s="151" t="s">
        <v>265</v>
      </c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  <c r="BI47" s="151"/>
      <c r="BJ47" s="151"/>
      <c r="BK47" s="151"/>
      <c r="BL47" s="151"/>
      <c r="BM47" s="151"/>
      <c r="BN47" s="151"/>
      <c r="BO47" s="151"/>
      <c r="BP47" s="151"/>
      <c r="BQ47" s="151"/>
      <c r="BR47" s="151"/>
      <c r="BS47" s="151"/>
      <c r="BT47" s="151"/>
      <c r="BU47" s="151"/>
      <c r="BV47" s="151"/>
      <c r="BW47" s="151"/>
      <c r="BX47" s="151"/>
      <c r="BY47" s="151"/>
      <c r="BZ47" s="151"/>
      <c r="CA47" s="151"/>
      <c r="CB47" s="151"/>
      <c r="CC47" s="151"/>
      <c r="CD47" s="151"/>
      <c r="CE47" s="151"/>
      <c r="CF47" s="151"/>
      <c r="CG47" s="151"/>
      <c r="CH47" s="151"/>
      <c r="CI47" s="151"/>
      <c r="CJ47" s="151"/>
      <c r="CK47" s="151"/>
      <c r="CL47" s="151"/>
      <c r="CM47" s="151"/>
      <c r="CN47" s="151"/>
      <c r="CO47" s="151"/>
      <c r="CP47" s="151"/>
      <c r="CQ47" s="151"/>
      <c r="CR47" s="151"/>
      <c r="CS47" s="151"/>
      <c r="CT47" s="151"/>
      <c r="CU47" s="151"/>
      <c r="CV47" s="151"/>
      <c r="CW47" s="151"/>
      <c r="CX47" s="151"/>
      <c r="CY47" s="151"/>
      <c r="CZ47" s="151"/>
      <c r="DA47" s="151"/>
      <c r="DB47" s="151"/>
      <c r="DC47" s="151"/>
      <c r="DD47" s="151"/>
      <c r="DE47" s="151"/>
      <c r="DF47" s="151"/>
      <c r="DG47" s="151"/>
      <c r="DH47" s="151"/>
      <c r="DI47" s="151"/>
      <c r="DJ47" s="151"/>
      <c r="DK47" s="151"/>
      <c r="DL47" s="151"/>
      <c r="DM47" s="151"/>
      <c r="DN47" s="151"/>
      <c r="DO47" s="151"/>
      <c r="DP47" s="151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4"/>
      <c r="EJ47" s="13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</row>
    <row r="48" spans="1:156" ht="10.5" customHeight="1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5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</row>
    <row r="49" spans="1:156" ht="15" x14ac:dyDescent="0.2">
      <c r="A49" s="150" t="s">
        <v>193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3"/>
      <c r="AL49" s="150">
        <v>71256823001</v>
      </c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0"/>
      <c r="BN49" s="150"/>
      <c r="BO49" s="150"/>
      <c r="BP49" s="150"/>
      <c r="BQ49" s="150"/>
      <c r="BR49" s="150"/>
      <c r="BS49" s="150"/>
      <c r="BT49" s="150"/>
      <c r="BU49" s="150"/>
      <c r="BV49" s="150"/>
      <c r="BW49" s="150"/>
      <c r="BX49" s="150"/>
      <c r="BY49" s="150"/>
      <c r="BZ49" s="150"/>
      <c r="CA49" s="150"/>
      <c r="CB49" s="150"/>
      <c r="CC49" s="150"/>
      <c r="CD49" s="150"/>
      <c r="CE49" s="150"/>
      <c r="CF49" s="150"/>
      <c r="CG49" s="150"/>
      <c r="CH49" s="150"/>
      <c r="CI49" s="150"/>
      <c r="CJ49" s="150"/>
      <c r="CK49" s="150"/>
      <c r="CL49" s="150"/>
      <c r="CM49" s="150"/>
      <c r="CN49" s="150"/>
      <c r="CO49" s="150"/>
      <c r="CP49" s="150"/>
      <c r="CQ49" s="150"/>
      <c r="CR49" s="150"/>
      <c r="CS49" s="150"/>
      <c r="CT49" s="150"/>
      <c r="CU49" s="150"/>
      <c r="CV49" s="150"/>
      <c r="CW49" s="150"/>
      <c r="CX49" s="150"/>
      <c r="CY49" s="150"/>
      <c r="CZ49" s="150"/>
      <c r="DA49" s="150"/>
      <c r="DB49" s="150"/>
      <c r="DC49" s="150"/>
      <c r="DD49" s="150"/>
      <c r="DE49" s="150"/>
      <c r="DF49" s="150"/>
      <c r="DG49" s="150"/>
      <c r="DH49" s="150"/>
      <c r="DI49" s="150"/>
      <c r="DJ49" s="150"/>
      <c r="DK49" s="150"/>
      <c r="DL49" s="150"/>
      <c r="DM49" s="150"/>
      <c r="DN49" s="150"/>
      <c r="DO49" s="150"/>
      <c r="DP49" s="150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</row>
    <row r="50" spans="1:156" ht="10.5" customHeight="1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5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</row>
    <row r="51" spans="1:156" ht="15" x14ac:dyDescent="0.2">
      <c r="A51" s="150" t="s">
        <v>197</v>
      </c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3"/>
      <c r="AL51" s="151">
        <v>71656423</v>
      </c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  <c r="BI51" s="151"/>
      <c r="BJ51" s="151"/>
      <c r="BK51" s="151"/>
      <c r="BL51" s="151"/>
      <c r="BM51" s="151"/>
      <c r="BN51" s="151"/>
      <c r="BO51" s="151"/>
      <c r="BP51" s="151"/>
      <c r="BQ51" s="151"/>
      <c r="BR51" s="151"/>
      <c r="BS51" s="151"/>
      <c r="BT51" s="151"/>
      <c r="BU51" s="151"/>
      <c r="BV51" s="151"/>
      <c r="BW51" s="151"/>
      <c r="BX51" s="151"/>
      <c r="BY51" s="151"/>
      <c r="BZ51" s="151"/>
      <c r="CA51" s="151"/>
      <c r="CB51" s="151"/>
      <c r="CC51" s="151"/>
      <c r="CD51" s="151"/>
      <c r="CE51" s="151"/>
      <c r="CF51" s="151"/>
      <c r="CG51" s="151"/>
      <c r="CH51" s="151"/>
      <c r="CI51" s="151"/>
      <c r="CJ51" s="151"/>
      <c r="CK51" s="151"/>
      <c r="CL51" s="151"/>
      <c r="CM51" s="151"/>
      <c r="CN51" s="151"/>
      <c r="CO51" s="151"/>
      <c r="CP51" s="151"/>
      <c r="CQ51" s="151"/>
      <c r="CR51" s="151"/>
      <c r="CS51" s="151"/>
      <c r="CT51" s="151"/>
      <c r="CU51" s="151"/>
      <c r="CV51" s="151"/>
      <c r="CW51" s="151"/>
      <c r="CX51" s="151"/>
      <c r="CY51" s="151"/>
      <c r="CZ51" s="151"/>
      <c r="DA51" s="151"/>
      <c r="DB51" s="151"/>
      <c r="DC51" s="151"/>
      <c r="DD51" s="151"/>
      <c r="DE51" s="151"/>
      <c r="DF51" s="151"/>
      <c r="DG51" s="151"/>
      <c r="DH51" s="151"/>
      <c r="DI51" s="151"/>
      <c r="DJ51" s="151"/>
      <c r="DK51" s="151"/>
      <c r="DL51" s="151"/>
      <c r="DM51" s="151"/>
      <c r="DN51" s="151"/>
      <c r="DO51" s="151"/>
      <c r="DP51" s="151"/>
      <c r="DQ51" s="151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</row>
    <row r="52" spans="1:156" ht="11.25" customHeight="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5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</row>
    <row r="53" spans="1:156" ht="15" x14ac:dyDescent="0.2">
      <c r="A53" s="150" t="s">
        <v>194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3"/>
      <c r="AL53" s="151">
        <v>49007</v>
      </c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  <c r="BK53" s="151"/>
      <c r="BL53" s="151"/>
      <c r="BM53" s="151"/>
      <c r="BN53" s="151"/>
      <c r="BO53" s="151"/>
      <c r="BP53" s="151"/>
      <c r="BQ53" s="151"/>
      <c r="BR53" s="151"/>
      <c r="BS53" s="151"/>
      <c r="BT53" s="151"/>
      <c r="BU53" s="151"/>
      <c r="BV53" s="151"/>
      <c r="BW53" s="151"/>
      <c r="BX53" s="151"/>
      <c r="BY53" s="151"/>
      <c r="BZ53" s="151"/>
      <c r="CA53" s="151"/>
      <c r="CB53" s="151"/>
      <c r="CC53" s="151"/>
      <c r="CD53" s="151"/>
      <c r="CE53" s="151"/>
      <c r="CF53" s="151"/>
      <c r="CG53" s="151"/>
      <c r="CH53" s="151"/>
      <c r="CI53" s="151"/>
      <c r="CJ53" s="151"/>
      <c r="CK53" s="151"/>
      <c r="CL53" s="151"/>
      <c r="CM53" s="151"/>
      <c r="CN53" s="151"/>
      <c r="CO53" s="151"/>
      <c r="CP53" s="151"/>
      <c r="CQ53" s="151"/>
      <c r="CR53" s="151"/>
      <c r="CS53" s="151"/>
      <c r="CT53" s="151"/>
      <c r="CU53" s="151"/>
      <c r="CV53" s="151"/>
      <c r="CW53" s="151"/>
      <c r="CX53" s="151"/>
      <c r="CY53" s="151"/>
      <c r="CZ53" s="151"/>
      <c r="DA53" s="151"/>
      <c r="DB53" s="151"/>
      <c r="DC53" s="151"/>
      <c r="DD53" s="151"/>
      <c r="DE53" s="151"/>
      <c r="DF53" s="151"/>
      <c r="DG53" s="151"/>
      <c r="DH53" s="151"/>
      <c r="DI53" s="151"/>
      <c r="DJ53" s="151"/>
      <c r="DK53" s="151"/>
      <c r="DL53" s="151"/>
      <c r="DM53" s="151"/>
      <c r="DN53" s="151"/>
      <c r="DO53" s="151"/>
      <c r="DP53" s="151"/>
      <c r="DQ53" s="151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</row>
    <row r="54" spans="1:156" ht="11.25" customHeight="1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3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</row>
    <row r="55" spans="1:156" ht="15" x14ac:dyDescent="0.2">
      <c r="A55" s="150" t="s">
        <v>198</v>
      </c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3"/>
      <c r="AL55" s="151">
        <v>7204</v>
      </c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  <c r="BI55" s="151"/>
      <c r="BJ55" s="151"/>
      <c r="BK55" s="151"/>
      <c r="BL55" s="151"/>
      <c r="BM55" s="151"/>
      <c r="BN55" s="151"/>
      <c r="BO55" s="151"/>
      <c r="BP55" s="151"/>
      <c r="BQ55" s="151"/>
      <c r="BR55" s="151"/>
      <c r="BS55" s="151"/>
      <c r="BT55" s="151"/>
      <c r="BU55" s="151"/>
      <c r="BV55" s="151"/>
      <c r="BW55" s="151"/>
      <c r="BX55" s="151"/>
      <c r="BY55" s="151"/>
      <c r="BZ55" s="151"/>
      <c r="CA55" s="151"/>
      <c r="CB55" s="151"/>
      <c r="CC55" s="151"/>
      <c r="CD55" s="151"/>
      <c r="CE55" s="151"/>
      <c r="CF55" s="151"/>
      <c r="CG55" s="151"/>
      <c r="CH55" s="151"/>
      <c r="CI55" s="151"/>
      <c r="CJ55" s="151"/>
      <c r="CK55" s="151"/>
      <c r="CL55" s="151"/>
      <c r="CM55" s="151"/>
      <c r="CN55" s="151"/>
      <c r="CO55" s="151"/>
      <c r="CP55" s="151"/>
      <c r="CQ55" s="151"/>
      <c r="CR55" s="151"/>
      <c r="CS55" s="151"/>
      <c r="CT55" s="151"/>
      <c r="CU55" s="151"/>
      <c r="CV55" s="151"/>
      <c r="CW55" s="151"/>
      <c r="CX55" s="151"/>
      <c r="CY55" s="151"/>
      <c r="CZ55" s="151"/>
      <c r="DA55" s="151"/>
      <c r="DB55" s="151"/>
      <c r="DC55" s="151"/>
      <c r="DD55" s="151"/>
      <c r="DE55" s="151"/>
      <c r="DF55" s="151"/>
      <c r="DG55" s="151"/>
      <c r="DH55" s="151"/>
      <c r="DI55" s="151"/>
      <c r="DJ55" s="151"/>
      <c r="DK55" s="151"/>
      <c r="DL55" s="151"/>
      <c r="DM55" s="151"/>
      <c r="DN55" s="151"/>
      <c r="DO55" s="151"/>
      <c r="DP55" s="151"/>
      <c r="DQ55" s="151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</row>
    <row r="56" spans="1:156" ht="11.25" customHeight="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3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</row>
    <row r="57" spans="1:156" ht="14.65" customHeight="1" x14ac:dyDescent="0.25">
      <c r="A57" s="8" t="s">
        <v>9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145" t="s">
        <v>15</v>
      </c>
      <c r="AW57" s="145"/>
      <c r="AX57" s="145"/>
      <c r="AY57" s="145"/>
      <c r="AZ57" s="145"/>
      <c r="BA57" s="145"/>
      <c r="BB57" s="145"/>
      <c r="BC57" s="145"/>
      <c r="BD57" s="145"/>
      <c r="BE57" s="145"/>
      <c r="BF57" s="145"/>
      <c r="BG57" s="145"/>
      <c r="BH57" s="145"/>
      <c r="BI57" s="145"/>
      <c r="BJ57" s="145"/>
      <c r="BK57" s="145"/>
      <c r="BL57" s="145"/>
      <c r="BM57" s="145"/>
      <c r="BN57" s="145"/>
      <c r="BO57" s="145"/>
      <c r="BP57" s="145"/>
      <c r="BQ57" s="145"/>
      <c r="BR57" s="145"/>
      <c r="BS57" s="145"/>
      <c r="BT57" s="145"/>
      <c r="BU57" s="145"/>
      <c r="BV57" s="145"/>
      <c r="BW57" s="145"/>
      <c r="BX57" s="145"/>
      <c r="BY57" s="145"/>
      <c r="BZ57" s="145"/>
      <c r="CA57" s="145"/>
      <c r="CB57" s="145"/>
      <c r="CC57" s="145"/>
      <c r="CD57" s="145"/>
      <c r="CE57" s="145"/>
      <c r="CF57" s="145"/>
      <c r="CG57" s="145"/>
      <c r="CH57" s="145"/>
      <c r="CI57" s="145"/>
      <c r="CJ57" s="145"/>
      <c r="CK57" s="145"/>
      <c r="CL57" s="145"/>
      <c r="CM57" s="145"/>
      <c r="CN57" s="145"/>
      <c r="CO57" s="145"/>
      <c r="CP57" s="145"/>
      <c r="CQ57" s="145"/>
      <c r="CR57" s="145"/>
      <c r="CS57" s="145"/>
      <c r="CT57" s="145"/>
      <c r="CU57" s="145"/>
      <c r="CV57" s="145"/>
      <c r="CW57" s="145"/>
      <c r="CX57" s="145"/>
      <c r="CY57" s="145"/>
      <c r="CZ57" s="145"/>
      <c r="DA57" s="145"/>
      <c r="DB57" s="145"/>
      <c r="DC57" s="145"/>
      <c r="DD57" s="145"/>
      <c r="DE57" s="145"/>
      <c r="DF57" s="145"/>
      <c r="DG57" s="145"/>
      <c r="DH57" s="145"/>
      <c r="DI57" s="145"/>
      <c r="DJ57" s="145"/>
      <c r="DK57" s="145"/>
      <c r="DL57" s="145"/>
      <c r="DM57" s="145"/>
      <c r="DN57" s="145"/>
      <c r="DO57" s="145"/>
      <c r="DP57" s="145"/>
      <c r="DQ57" s="145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</row>
    <row r="58" spans="1:156" ht="14.65" customHeight="1" x14ac:dyDescent="0.25">
      <c r="A58" s="8" t="s">
        <v>10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  <c r="BI58" s="146"/>
      <c r="BJ58" s="146"/>
      <c r="BK58" s="146"/>
      <c r="BL58" s="146"/>
      <c r="BM58" s="146"/>
      <c r="BN58" s="146"/>
      <c r="BO58" s="146"/>
      <c r="BP58" s="146"/>
      <c r="BQ58" s="146"/>
      <c r="BR58" s="146"/>
      <c r="BS58" s="146"/>
      <c r="BT58" s="146"/>
      <c r="BU58" s="146"/>
      <c r="BV58" s="146"/>
      <c r="BW58" s="146"/>
      <c r="BX58" s="146"/>
      <c r="BY58" s="146"/>
      <c r="BZ58" s="146"/>
      <c r="CA58" s="146"/>
      <c r="CB58" s="146"/>
      <c r="CC58" s="146"/>
      <c r="CD58" s="146"/>
      <c r="CE58" s="146"/>
      <c r="CF58" s="146"/>
      <c r="CG58" s="146"/>
      <c r="CH58" s="146"/>
      <c r="CI58" s="146"/>
      <c r="CJ58" s="146"/>
      <c r="CK58" s="146"/>
      <c r="CL58" s="146"/>
      <c r="CM58" s="146"/>
      <c r="CN58" s="146"/>
      <c r="CO58" s="146"/>
      <c r="CP58" s="146"/>
      <c r="CQ58" s="146"/>
      <c r="CR58" s="146"/>
      <c r="CS58" s="146"/>
      <c r="CT58" s="146"/>
      <c r="CU58" s="146"/>
      <c r="CV58" s="146"/>
      <c r="CW58" s="146"/>
      <c r="CX58" s="146"/>
      <c r="CY58" s="146"/>
      <c r="CZ58" s="146"/>
      <c r="DA58" s="146"/>
      <c r="DB58" s="146"/>
      <c r="DC58" s="146"/>
      <c r="DD58" s="146"/>
      <c r="DE58" s="146"/>
      <c r="DF58" s="146"/>
      <c r="DG58" s="146"/>
      <c r="DH58" s="146"/>
      <c r="DI58" s="146"/>
      <c r="DJ58" s="146"/>
      <c r="DK58" s="146"/>
      <c r="DL58" s="146"/>
      <c r="DM58" s="146"/>
      <c r="DN58" s="146"/>
      <c r="DO58" s="146"/>
      <c r="DP58" s="146"/>
      <c r="DQ58" s="146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</row>
    <row r="59" spans="1:156" ht="9" customHeight="1" x14ac:dyDescent="0.25">
      <c r="A59" s="8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  <c r="DT59" s="69"/>
      <c r="DU59" s="69"/>
      <c r="DV59" s="69"/>
      <c r="DW59" s="69"/>
      <c r="DX59" s="69"/>
      <c r="DY59" s="69"/>
      <c r="DZ59" s="69"/>
      <c r="EA59" s="69"/>
      <c r="EB59" s="69"/>
      <c r="EC59" s="69"/>
      <c r="ED59" s="69"/>
      <c r="EE59" s="69"/>
      <c r="EF59" s="69"/>
      <c r="EG59" s="69"/>
      <c r="EH59" s="69"/>
      <c r="EI59" s="69"/>
      <c r="EJ59" s="69"/>
      <c r="EK59" s="69"/>
      <c r="EL59" s="69"/>
      <c r="EM59" s="69"/>
      <c r="EN59" s="69"/>
      <c r="EO59" s="69"/>
      <c r="EP59" s="69"/>
      <c r="EQ59" s="69"/>
      <c r="ER59" s="69"/>
      <c r="ES59" s="69"/>
      <c r="ET59" s="69"/>
      <c r="EU59" s="69"/>
      <c r="EV59" s="69"/>
      <c r="EW59" s="69"/>
      <c r="EX59" s="69"/>
      <c r="EY59" s="69"/>
      <c r="EZ59" s="69"/>
    </row>
    <row r="60" spans="1:156" ht="14.25" x14ac:dyDescent="0.2">
      <c r="A60" s="148" t="s">
        <v>11</v>
      </c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  <c r="BY60" s="148"/>
      <c r="BZ60" s="148"/>
      <c r="CA60" s="148"/>
      <c r="CB60" s="148"/>
      <c r="CC60" s="148"/>
      <c r="CD60" s="148"/>
      <c r="CE60" s="148"/>
      <c r="CF60" s="148"/>
      <c r="CG60" s="148"/>
      <c r="CH60" s="148"/>
      <c r="CI60" s="148"/>
      <c r="CJ60" s="148"/>
      <c r="CK60" s="148"/>
      <c r="CL60" s="148"/>
      <c r="CM60" s="148"/>
      <c r="CN60" s="148"/>
      <c r="CO60" s="148"/>
      <c r="CP60" s="148"/>
      <c r="CQ60" s="148"/>
      <c r="CR60" s="148"/>
      <c r="CS60" s="148"/>
      <c r="CT60" s="148"/>
      <c r="CU60" s="148"/>
      <c r="CV60" s="148"/>
      <c r="CW60" s="148"/>
      <c r="CX60" s="148"/>
      <c r="CY60" s="148"/>
      <c r="CZ60" s="148"/>
      <c r="DA60" s="148"/>
      <c r="DB60" s="148"/>
      <c r="DC60" s="148"/>
      <c r="DD60" s="148"/>
      <c r="DE60" s="148"/>
      <c r="DF60" s="148"/>
      <c r="DG60" s="148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</row>
    <row r="61" spans="1:156" ht="9.75" customHeight="1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71"/>
      <c r="AG61" s="18"/>
      <c r="AH61" s="18"/>
      <c r="AI61" s="71"/>
      <c r="AJ61" s="71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</row>
    <row r="62" spans="1:156" ht="15" x14ac:dyDescent="0.25">
      <c r="A62" s="19" t="s">
        <v>12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</row>
    <row r="63" spans="1:156" ht="31.5" customHeight="1" x14ac:dyDescent="0.25">
      <c r="A63" s="149" t="s">
        <v>102</v>
      </c>
      <c r="B63" s="149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  <c r="BI63" s="149"/>
      <c r="BJ63" s="149"/>
      <c r="BK63" s="149"/>
      <c r="BL63" s="149"/>
      <c r="BM63" s="149"/>
      <c r="BN63" s="149"/>
      <c r="BO63" s="149"/>
      <c r="BP63" s="149"/>
      <c r="BQ63" s="149"/>
      <c r="BR63" s="149"/>
      <c r="BS63" s="149"/>
      <c r="BT63" s="149"/>
      <c r="BU63" s="149"/>
      <c r="BV63" s="149"/>
      <c r="BW63" s="149"/>
      <c r="BX63" s="149"/>
      <c r="BY63" s="149"/>
      <c r="BZ63" s="149"/>
      <c r="CA63" s="149"/>
      <c r="CB63" s="149"/>
      <c r="CC63" s="149"/>
      <c r="CD63" s="149"/>
      <c r="CE63" s="149"/>
      <c r="CF63" s="149"/>
      <c r="CG63" s="149"/>
      <c r="CH63" s="149"/>
      <c r="CI63" s="149"/>
      <c r="CJ63" s="149"/>
      <c r="CK63" s="149"/>
      <c r="CL63" s="149"/>
      <c r="CM63" s="149"/>
      <c r="CN63" s="149"/>
      <c r="CO63" s="149"/>
      <c r="CP63" s="149"/>
      <c r="CQ63" s="149"/>
      <c r="CR63" s="149"/>
      <c r="CS63" s="149"/>
      <c r="CT63" s="149"/>
      <c r="CU63" s="149"/>
      <c r="CV63" s="149"/>
      <c r="CW63" s="149"/>
      <c r="CX63" s="149"/>
      <c r="CY63" s="149"/>
      <c r="CZ63" s="149"/>
      <c r="DA63" s="149"/>
      <c r="DB63" s="149"/>
      <c r="DC63" s="149"/>
      <c r="DD63" s="149"/>
      <c r="DE63" s="149"/>
      <c r="DF63" s="149"/>
      <c r="DG63" s="149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</row>
    <row r="64" spans="1:156" ht="15" x14ac:dyDescent="0.25">
      <c r="A64" s="19" t="s">
        <v>13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</row>
    <row r="65" spans="1:156" ht="45.75" customHeight="1" x14ac:dyDescent="0.25">
      <c r="A65" s="149" t="s">
        <v>158</v>
      </c>
      <c r="B65" s="149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  <c r="AH65" s="149"/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  <c r="BI65" s="149"/>
      <c r="BJ65" s="149"/>
      <c r="BK65" s="149"/>
      <c r="BL65" s="149"/>
      <c r="BM65" s="149"/>
      <c r="BN65" s="149"/>
      <c r="BO65" s="149"/>
      <c r="BP65" s="149"/>
      <c r="BQ65" s="149"/>
      <c r="BR65" s="149"/>
      <c r="BS65" s="149"/>
      <c r="BT65" s="149"/>
      <c r="BU65" s="149"/>
      <c r="BV65" s="149"/>
      <c r="BW65" s="149"/>
      <c r="BX65" s="149"/>
      <c r="BY65" s="149"/>
      <c r="BZ65" s="149"/>
      <c r="CA65" s="149"/>
      <c r="CB65" s="149"/>
      <c r="CC65" s="149"/>
      <c r="CD65" s="149"/>
      <c r="CE65" s="149"/>
      <c r="CF65" s="149"/>
      <c r="CG65" s="149"/>
      <c r="CH65" s="149"/>
      <c r="CI65" s="149"/>
      <c r="CJ65" s="149"/>
      <c r="CK65" s="149"/>
      <c r="CL65" s="149"/>
      <c r="CM65" s="149"/>
      <c r="CN65" s="149"/>
      <c r="CO65" s="149"/>
      <c r="CP65" s="149"/>
      <c r="CQ65" s="149"/>
      <c r="CR65" s="149"/>
      <c r="CS65" s="149"/>
      <c r="CT65" s="149"/>
      <c r="CU65" s="149"/>
      <c r="CV65" s="149"/>
      <c r="CW65" s="149"/>
      <c r="CX65" s="149"/>
      <c r="CY65" s="149"/>
      <c r="CZ65" s="149"/>
      <c r="DA65" s="149"/>
      <c r="DB65" s="149"/>
      <c r="DC65" s="149"/>
      <c r="DD65" s="149"/>
      <c r="DE65" s="149"/>
      <c r="DF65" s="149"/>
      <c r="DG65" s="149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</row>
    <row r="66" spans="1:156" ht="15" x14ac:dyDescent="0.25">
      <c r="A66" s="19" t="s">
        <v>14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</row>
    <row r="67" spans="1:156" ht="31.5" customHeight="1" x14ac:dyDescent="0.25">
      <c r="A67" s="149" t="s">
        <v>103</v>
      </c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  <c r="BI67" s="149"/>
      <c r="BJ67" s="149"/>
      <c r="BK67" s="149"/>
      <c r="BL67" s="149"/>
      <c r="BM67" s="149"/>
      <c r="BN67" s="149"/>
      <c r="BO67" s="149"/>
      <c r="BP67" s="149"/>
      <c r="BQ67" s="149"/>
      <c r="BR67" s="149"/>
      <c r="BS67" s="149"/>
      <c r="BT67" s="149"/>
      <c r="BU67" s="149"/>
      <c r="BV67" s="149"/>
      <c r="BW67" s="149"/>
      <c r="BX67" s="149"/>
      <c r="BY67" s="149"/>
      <c r="BZ67" s="149"/>
      <c r="CA67" s="149"/>
      <c r="CB67" s="149"/>
      <c r="CC67" s="149"/>
      <c r="CD67" s="149"/>
      <c r="CE67" s="149"/>
      <c r="CF67" s="149"/>
      <c r="CG67" s="149"/>
      <c r="CH67" s="149"/>
      <c r="CI67" s="149"/>
      <c r="CJ67" s="149"/>
      <c r="CK67" s="149"/>
      <c r="CL67" s="149"/>
      <c r="CM67" s="149"/>
      <c r="CN67" s="149"/>
      <c r="CO67" s="149"/>
      <c r="CP67" s="149"/>
      <c r="CQ67" s="149"/>
      <c r="CR67" s="149"/>
      <c r="CS67" s="149"/>
      <c r="CT67" s="149"/>
      <c r="CU67" s="149"/>
      <c r="CV67" s="149"/>
      <c r="CW67" s="149"/>
      <c r="CX67" s="149"/>
      <c r="CY67" s="149"/>
      <c r="CZ67" s="149"/>
      <c r="DA67" s="149"/>
      <c r="DB67" s="149"/>
      <c r="DC67" s="149"/>
      <c r="DD67" s="149"/>
      <c r="DE67" s="149"/>
      <c r="DF67" s="149"/>
      <c r="DG67" s="149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</row>
    <row r="68" spans="1:156" ht="16.5" customHeight="1" x14ac:dyDescent="0.25">
      <c r="A68" s="149" t="s">
        <v>305</v>
      </c>
      <c r="B68" s="149"/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49"/>
      <c r="AB68" s="149"/>
      <c r="AC68" s="149"/>
      <c r="AD68" s="149"/>
      <c r="AE68" s="149"/>
      <c r="AF68" s="149"/>
      <c r="AG68" s="149"/>
      <c r="AH68" s="149"/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49"/>
      <c r="BG68" s="149"/>
      <c r="BH68" s="149"/>
      <c r="BI68" s="149"/>
      <c r="BJ68" s="149"/>
      <c r="BK68" s="149"/>
      <c r="BL68" s="149"/>
      <c r="BM68" s="149"/>
      <c r="BN68" s="149"/>
      <c r="BO68" s="149"/>
      <c r="BP68" s="149"/>
      <c r="BQ68" s="149"/>
      <c r="BR68" s="149"/>
      <c r="BS68" s="149"/>
      <c r="BT68" s="149"/>
      <c r="BU68" s="149"/>
      <c r="BV68" s="149"/>
      <c r="BW68" s="149"/>
      <c r="BX68" s="149"/>
      <c r="BY68" s="149"/>
      <c r="BZ68" s="149"/>
      <c r="CA68" s="149"/>
      <c r="CB68" s="149"/>
      <c r="CC68" s="149"/>
      <c r="CD68" s="149"/>
      <c r="CE68" s="149"/>
      <c r="CF68" s="149"/>
      <c r="CG68" s="149"/>
      <c r="CH68" s="149"/>
      <c r="CI68" s="149"/>
      <c r="CJ68" s="149"/>
      <c r="CK68" s="149"/>
      <c r="CL68" s="149"/>
      <c r="CM68" s="149"/>
      <c r="CN68" s="149"/>
      <c r="CO68" s="149"/>
      <c r="CP68" s="149"/>
      <c r="CQ68" s="149"/>
      <c r="CR68" s="149"/>
      <c r="CS68" s="149"/>
      <c r="CT68" s="149"/>
      <c r="CU68" s="149"/>
      <c r="CV68" s="149"/>
      <c r="CW68" s="149"/>
      <c r="CX68" s="149"/>
      <c r="CY68" s="149"/>
      <c r="CZ68" s="149"/>
      <c r="DA68" s="149"/>
      <c r="DB68" s="149"/>
      <c r="DC68" s="149"/>
      <c r="DD68" s="149"/>
      <c r="DE68" s="149"/>
      <c r="DF68" s="149"/>
      <c r="DG68" s="149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</row>
    <row r="69" spans="1:156" ht="15" x14ac:dyDescent="0.2">
      <c r="A69" s="19" t="s">
        <v>155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</row>
    <row r="70" spans="1:156" ht="15" x14ac:dyDescent="0.2">
      <c r="A70" s="147" t="s">
        <v>306</v>
      </c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  <c r="BI70" s="147"/>
      <c r="BJ70" s="147"/>
      <c r="BK70" s="147"/>
      <c r="BL70" s="147"/>
      <c r="BM70" s="147"/>
      <c r="BN70" s="147"/>
      <c r="BO70" s="147"/>
      <c r="BP70" s="147"/>
      <c r="BQ70" s="147"/>
      <c r="BR70" s="147"/>
      <c r="BS70" s="147"/>
      <c r="BT70" s="147"/>
      <c r="BU70" s="147"/>
      <c r="BV70" s="147"/>
      <c r="BW70" s="147"/>
      <c r="BX70" s="147"/>
      <c r="BY70" s="147"/>
      <c r="BZ70" s="147"/>
      <c r="CA70" s="147"/>
      <c r="CB70" s="147"/>
      <c r="CC70" s="147"/>
      <c r="CD70" s="147"/>
      <c r="CE70" s="147"/>
      <c r="CF70" s="147"/>
      <c r="CG70" s="147"/>
      <c r="CH70" s="147"/>
      <c r="CI70" s="147"/>
      <c r="CJ70" s="147"/>
      <c r="CK70" s="147"/>
      <c r="CL70" s="147"/>
      <c r="CM70" s="147"/>
      <c r="CN70" s="147"/>
      <c r="CO70" s="147"/>
      <c r="CP70" s="147"/>
      <c r="CQ70" s="147"/>
      <c r="CR70" s="147"/>
      <c r="CS70" s="147"/>
      <c r="CT70" s="147"/>
      <c r="CU70" s="147"/>
      <c r="CV70" s="147"/>
      <c r="CW70" s="147"/>
      <c r="CX70" s="147"/>
      <c r="CY70" s="147"/>
      <c r="CZ70" s="147"/>
      <c r="DA70" s="147"/>
      <c r="DB70" s="147"/>
      <c r="DC70" s="147"/>
      <c r="DD70" s="147"/>
      <c r="DE70" s="147"/>
      <c r="DF70" s="147"/>
      <c r="DG70" s="147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</row>
    <row r="71" spans="1:156" ht="15" x14ac:dyDescent="0.2">
      <c r="A71" s="19" t="s">
        <v>156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</row>
    <row r="72" spans="1:156" ht="15" x14ac:dyDescent="0.2">
      <c r="A72" s="147" t="s">
        <v>307</v>
      </c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  <c r="BI72" s="147"/>
      <c r="BJ72" s="147"/>
      <c r="BK72" s="147"/>
      <c r="BL72" s="147"/>
      <c r="BM72" s="147"/>
      <c r="BN72" s="147"/>
      <c r="BO72" s="147"/>
      <c r="BP72" s="147"/>
      <c r="BQ72" s="147"/>
      <c r="BR72" s="147"/>
      <c r="BS72" s="147"/>
      <c r="BT72" s="147"/>
      <c r="BU72" s="147"/>
      <c r="BV72" s="147"/>
      <c r="BW72" s="147"/>
      <c r="BX72" s="147"/>
      <c r="BY72" s="147"/>
      <c r="BZ72" s="147"/>
      <c r="CA72" s="147"/>
      <c r="CB72" s="147"/>
      <c r="CC72" s="147"/>
      <c r="CD72" s="147"/>
      <c r="CE72" s="147"/>
      <c r="CF72" s="147"/>
      <c r="CG72" s="147"/>
      <c r="CH72" s="147"/>
      <c r="CI72" s="147"/>
      <c r="CJ72" s="147"/>
      <c r="CK72" s="147"/>
      <c r="CL72" s="147"/>
      <c r="CM72" s="147"/>
      <c r="CN72" s="147"/>
      <c r="CO72" s="147"/>
      <c r="CP72" s="147"/>
      <c r="CQ72" s="147"/>
      <c r="CR72" s="147"/>
      <c r="CS72" s="147"/>
      <c r="CT72" s="147"/>
      <c r="CU72" s="147"/>
      <c r="CV72" s="147"/>
      <c r="CW72" s="147"/>
      <c r="CX72" s="147"/>
      <c r="CY72" s="147"/>
      <c r="CZ72" s="147"/>
      <c r="DA72" s="147"/>
      <c r="DB72" s="147"/>
      <c r="DC72" s="147"/>
      <c r="DD72" s="147"/>
      <c r="DE72" s="147"/>
      <c r="DF72" s="147"/>
      <c r="DG72" s="147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</row>
    <row r="73" spans="1:156" ht="15" x14ac:dyDescent="0.2">
      <c r="A73" s="19" t="s">
        <v>157</v>
      </c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1"/>
      <c r="EV73" s="21"/>
      <c r="EW73" s="21"/>
      <c r="EX73" s="21"/>
      <c r="EY73" s="21"/>
      <c r="EZ73" s="21"/>
    </row>
    <row r="74" spans="1:156" ht="15" x14ac:dyDescent="0.2">
      <c r="A74" s="147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  <c r="BI74" s="147"/>
      <c r="BJ74" s="147"/>
      <c r="BK74" s="147"/>
      <c r="BL74" s="147"/>
      <c r="BM74" s="147"/>
      <c r="BN74" s="147"/>
      <c r="BO74" s="147"/>
      <c r="BP74" s="147"/>
      <c r="BQ74" s="147"/>
      <c r="BR74" s="147"/>
      <c r="BS74" s="147"/>
      <c r="BT74" s="147"/>
      <c r="BU74" s="147"/>
      <c r="BV74" s="147"/>
      <c r="BW74" s="147"/>
      <c r="BX74" s="147"/>
      <c r="BY74" s="147"/>
      <c r="BZ74" s="147"/>
      <c r="CA74" s="147"/>
      <c r="CB74" s="147"/>
      <c r="CC74" s="147"/>
      <c r="CD74" s="147"/>
      <c r="CE74" s="147"/>
      <c r="CF74" s="147"/>
      <c r="CG74" s="147"/>
      <c r="CH74" s="147"/>
      <c r="CI74" s="147"/>
      <c r="CJ74" s="147"/>
      <c r="CK74" s="147"/>
      <c r="CL74" s="147"/>
      <c r="CM74" s="147"/>
      <c r="CN74" s="147"/>
      <c r="CO74" s="147"/>
      <c r="CP74" s="147"/>
      <c r="CQ74" s="147"/>
      <c r="CR74" s="147"/>
      <c r="CS74" s="147"/>
      <c r="CT74" s="147"/>
      <c r="CU74" s="147"/>
      <c r="CV74" s="147"/>
      <c r="CW74" s="147"/>
      <c r="CX74" s="147"/>
      <c r="CY74" s="147"/>
      <c r="CZ74" s="147"/>
      <c r="DA74" s="147"/>
      <c r="DB74" s="147"/>
      <c r="DC74" s="147"/>
      <c r="DD74" s="147"/>
      <c r="DE74" s="147"/>
      <c r="DF74" s="147"/>
      <c r="DG74" s="147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  <c r="ET74" s="21"/>
      <c r="EU74" s="21"/>
      <c r="EV74" s="21"/>
      <c r="EW74" s="21"/>
      <c r="EX74" s="21"/>
      <c r="EY74" s="21"/>
      <c r="EZ74" s="21"/>
    </row>
    <row r="75" spans="1:156" ht="12.75" x14ac:dyDescent="0.2"/>
  </sheetData>
  <mergeCells count="71">
    <mergeCell ref="AL53:DQ53"/>
    <mergeCell ref="AL29:DO29"/>
    <mergeCell ref="A51:AJ51"/>
    <mergeCell ref="AL43:DP43"/>
    <mergeCell ref="AL45:DP45"/>
    <mergeCell ref="AL47:DP47"/>
    <mergeCell ref="AL49:DP49"/>
    <mergeCell ref="AL51:DQ51"/>
    <mergeCell ref="A13:AH13"/>
    <mergeCell ref="A16:AH16"/>
    <mergeCell ref="AL16:DP17"/>
    <mergeCell ref="A45:AJ45"/>
    <mergeCell ref="A47:AJ47"/>
    <mergeCell ref="AL31:DO31"/>
    <mergeCell ref="AL37:DP37"/>
    <mergeCell ref="A41:AJ41"/>
    <mergeCell ref="A43:AJ43"/>
    <mergeCell ref="AL22:DP23"/>
    <mergeCell ref="AL33:DP35"/>
    <mergeCell ref="AL27:DO27"/>
    <mergeCell ref="AL25:DP25"/>
    <mergeCell ref="AL13:DP14"/>
    <mergeCell ref="AL39:DP39"/>
    <mergeCell ref="AL41:DP41"/>
    <mergeCell ref="A9:EZ9"/>
    <mergeCell ref="DA2:EZ2"/>
    <mergeCell ref="DA3:EZ3"/>
    <mergeCell ref="DA5:DT5"/>
    <mergeCell ref="DU5:EZ5"/>
    <mergeCell ref="DJ6:DM6"/>
    <mergeCell ref="DQ6:EH6"/>
    <mergeCell ref="DJ7:DM7"/>
    <mergeCell ref="DQ7:EH7"/>
    <mergeCell ref="EI7:EL7"/>
    <mergeCell ref="EM7:EP7"/>
    <mergeCell ref="A8:EZ8"/>
    <mergeCell ref="EI6:EL6"/>
    <mergeCell ref="EM6:EP6"/>
    <mergeCell ref="BK11:BN11"/>
    <mergeCell ref="BR11:CI11"/>
    <mergeCell ref="CK11:CQ11"/>
    <mergeCell ref="EK11:EZ11"/>
    <mergeCell ref="EK12:EZ12"/>
    <mergeCell ref="EK13:EZ13"/>
    <mergeCell ref="EK30:EZ30"/>
    <mergeCell ref="EK31:EZ31"/>
    <mergeCell ref="EK33:EZ33"/>
    <mergeCell ref="EK34:EZ34"/>
    <mergeCell ref="EK37:EZ37"/>
    <mergeCell ref="EK39:EZ39"/>
    <mergeCell ref="AL19:DP20"/>
    <mergeCell ref="A74:DG74"/>
    <mergeCell ref="A60:DG60"/>
    <mergeCell ref="A63:DG63"/>
    <mergeCell ref="A65:DG65"/>
    <mergeCell ref="A67:DG67"/>
    <mergeCell ref="A70:DG70"/>
    <mergeCell ref="A72:DG72"/>
    <mergeCell ref="A68:DG68"/>
    <mergeCell ref="A55:AJ55"/>
    <mergeCell ref="AL55:DQ55"/>
    <mergeCell ref="AV57:DQ58"/>
    <mergeCell ref="A49:AJ49"/>
    <mergeCell ref="A53:AJ53"/>
    <mergeCell ref="A1:AH1"/>
    <mergeCell ref="A2:AU2"/>
    <mergeCell ref="A3:AU3"/>
    <mergeCell ref="A4:AU4"/>
    <mergeCell ref="DA1:EZ1"/>
    <mergeCell ref="DA4:DT4"/>
    <mergeCell ref="DU4:EZ4"/>
  </mergeCells>
  <hyperlinks>
    <hyperlink ref="AL27" r:id="rId1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9" workbookViewId="0">
      <selection activeCell="B96" sqref="B96"/>
    </sheetView>
  </sheetViews>
  <sheetFormatPr defaultRowHeight="12.75" x14ac:dyDescent="0.2"/>
  <cols>
    <col min="1" max="1" width="3.5703125" customWidth="1"/>
    <col min="2" max="2" width="24.28515625" customWidth="1"/>
    <col min="3" max="3" width="21" customWidth="1"/>
    <col min="4" max="4" width="13.28515625" customWidth="1"/>
    <col min="5" max="5" width="13.5703125" customWidth="1"/>
    <col min="6" max="6" width="12.85546875" customWidth="1"/>
  </cols>
  <sheetData>
    <row r="1" spans="1:6" x14ac:dyDescent="0.2">
      <c r="A1" s="105" t="s">
        <v>233</v>
      </c>
    </row>
    <row r="2" spans="1:6" x14ac:dyDescent="0.2">
      <c r="A2" t="s">
        <v>209</v>
      </c>
      <c r="C2" s="90">
        <v>111</v>
      </c>
    </row>
    <row r="3" spans="1:6" x14ac:dyDescent="0.2">
      <c r="A3" s="91" t="s">
        <v>216</v>
      </c>
      <c r="D3" t="s">
        <v>293</v>
      </c>
    </row>
    <row r="5" spans="1:6" x14ac:dyDescent="0.2">
      <c r="A5" s="191" t="s">
        <v>210</v>
      </c>
      <c r="B5" s="191" t="s">
        <v>18</v>
      </c>
      <c r="C5" s="92" t="s">
        <v>217</v>
      </c>
      <c r="D5" s="84" t="s">
        <v>212</v>
      </c>
      <c r="E5" s="84" t="s">
        <v>214</v>
      </c>
    </row>
    <row r="6" spans="1:6" x14ac:dyDescent="0.2">
      <c r="A6" s="193"/>
      <c r="B6" s="193"/>
      <c r="C6" s="85" t="s">
        <v>211</v>
      </c>
      <c r="D6" s="85" t="s">
        <v>213</v>
      </c>
      <c r="E6" s="85" t="s">
        <v>215</v>
      </c>
    </row>
    <row r="7" spans="1:6" x14ac:dyDescent="0.2">
      <c r="A7" s="81">
        <v>1</v>
      </c>
      <c r="B7" s="93" t="s">
        <v>218</v>
      </c>
      <c r="C7" s="96">
        <v>323455.3</v>
      </c>
      <c r="D7" s="89">
        <v>12</v>
      </c>
      <c r="E7" s="96">
        <f>C7*D7</f>
        <v>3881463.5999999996</v>
      </c>
    </row>
    <row r="8" spans="1:6" x14ac:dyDescent="0.2">
      <c r="A8" s="89"/>
      <c r="B8" s="93" t="s">
        <v>219</v>
      </c>
      <c r="C8" s="96">
        <f>C7</f>
        <v>323455.3</v>
      </c>
      <c r="D8" s="89">
        <f>SUM(D7)</f>
        <v>12</v>
      </c>
      <c r="E8" s="96">
        <f>SUM(E7)</f>
        <v>3881463.5999999996</v>
      </c>
    </row>
    <row r="10" spans="1:6" x14ac:dyDescent="0.2">
      <c r="A10" s="91" t="s">
        <v>259</v>
      </c>
    </row>
    <row r="11" spans="1:6" x14ac:dyDescent="0.2">
      <c r="A11" t="s">
        <v>209</v>
      </c>
      <c r="C11" s="90">
        <v>119</v>
      </c>
    </row>
    <row r="12" spans="1:6" x14ac:dyDescent="0.2">
      <c r="A12" s="91" t="s">
        <v>216</v>
      </c>
      <c r="D12" t="s">
        <v>293</v>
      </c>
    </row>
    <row r="14" spans="1:6" x14ac:dyDescent="0.2">
      <c r="A14" s="191" t="s">
        <v>210</v>
      </c>
      <c r="B14" s="191" t="s">
        <v>18</v>
      </c>
      <c r="C14" s="92" t="s">
        <v>217</v>
      </c>
      <c r="D14" s="92" t="s">
        <v>222</v>
      </c>
      <c r="E14" s="84" t="s">
        <v>212</v>
      </c>
      <c r="F14" s="84" t="s">
        <v>214</v>
      </c>
    </row>
    <row r="15" spans="1:6" x14ac:dyDescent="0.2">
      <c r="A15" s="193"/>
      <c r="B15" s="193"/>
      <c r="C15" s="85" t="s">
        <v>211</v>
      </c>
      <c r="D15" s="94" t="s">
        <v>223</v>
      </c>
      <c r="E15" s="85" t="s">
        <v>213</v>
      </c>
      <c r="F15" s="85" t="s">
        <v>215</v>
      </c>
    </row>
    <row r="16" spans="1:6" x14ac:dyDescent="0.2">
      <c r="A16" s="85">
        <v>1</v>
      </c>
      <c r="B16" s="95" t="s">
        <v>220</v>
      </c>
      <c r="C16" s="97">
        <f>C7*D16/100</f>
        <v>71160.165999999997</v>
      </c>
      <c r="D16" s="85">
        <v>22</v>
      </c>
      <c r="E16" s="85">
        <v>12</v>
      </c>
      <c r="F16" s="115">
        <f>C16*E16</f>
        <v>853921.99199999997</v>
      </c>
    </row>
    <row r="17" spans="1:6" x14ac:dyDescent="0.2">
      <c r="A17" s="85">
        <v>2</v>
      </c>
      <c r="B17" s="95" t="s">
        <v>221</v>
      </c>
      <c r="C17" s="97">
        <f>C8*D17/100</f>
        <v>16496.220299999997</v>
      </c>
      <c r="D17" s="85">
        <v>5.0999999999999996</v>
      </c>
      <c r="E17" s="85">
        <v>12</v>
      </c>
      <c r="F17" s="115">
        <f>C17*E17</f>
        <v>197954.64359999995</v>
      </c>
    </row>
    <row r="18" spans="1:6" x14ac:dyDescent="0.2">
      <c r="A18" s="85">
        <v>3</v>
      </c>
      <c r="B18" s="95" t="s">
        <v>225</v>
      </c>
      <c r="C18" s="97">
        <f>C7*D18/100</f>
        <v>9380.2037</v>
      </c>
      <c r="D18" s="85">
        <v>2.9</v>
      </c>
      <c r="E18" s="85">
        <v>12</v>
      </c>
      <c r="F18" s="115">
        <f>C18*E18</f>
        <v>112562.44440000001</v>
      </c>
    </row>
    <row r="19" spans="1:6" x14ac:dyDescent="0.2">
      <c r="A19" s="81">
        <v>1</v>
      </c>
      <c r="B19" s="93" t="s">
        <v>224</v>
      </c>
      <c r="C19" s="89">
        <v>645.29999999999995</v>
      </c>
      <c r="D19" s="81">
        <v>0.2</v>
      </c>
      <c r="E19" s="85">
        <v>12</v>
      </c>
      <c r="F19" s="115">
        <f t="shared" ref="F19" si="0">C19*E19</f>
        <v>7743.5999999999995</v>
      </c>
    </row>
    <row r="20" spans="1:6" x14ac:dyDescent="0.2">
      <c r="A20" s="89"/>
      <c r="B20" s="93" t="s">
        <v>219</v>
      </c>
      <c r="C20" s="89">
        <f>SUM(C16:C19)</f>
        <v>97681.89</v>
      </c>
      <c r="D20" s="81">
        <f>SUM(D16:D19)</f>
        <v>30.2</v>
      </c>
      <c r="E20" s="85">
        <v>12</v>
      </c>
      <c r="F20" s="122">
        <f>SUM(F16:F19)</f>
        <v>1172182.68</v>
      </c>
    </row>
    <row r="22" spans="1:6" x14ac:dyDescent="0.2">
      <c r="A22" s="91" t="s">
        <v>234</v>
      </c>
    </row>
    <row r="23" spans="1:6" x14ac:dyDescent="0.2">
      <c r="A23" t="s">
        <v>209</v>
      </c>
      <c r="C23" s="90">
        <v>244</v>
      </c>
    </row>
    <row r="24" spans="1:6" x14ac:dyDescent="0.2">
      <c r="A24" s="91" t="s">
        <v>216</v>
      </c>
      <c r="D24" t="s">
        <v>293</v>
      </c>
    </row>
    <row r="26" spans="1:6" x14ac:dyDescent="0.2">
      <c r="A26" s="191" t="s">
        <v>210</v>
      </c>
      <c r="B26" s="191" t="s">
        <v>18</v>
      </c>
      <c r="C26" s="92" t="s">
        <v>228</v>
      </c>
      <c r="D26" s="84" t="s">
        <v>212</v>
      </c>
      <c r="E26" s="92" t="s">
        <v>231</v>
      </c>
      <c r="F26" s="84" t="s">
        <v>214</v>
      </c>
    </row>
    <row r="27" spans="1:6" x14ac:dyDescent="0.2">
      <c r="A27" s="193"/>
      <c r="B27" s="193"/>
      <c r="C27" s="94" t="s">
        <v>229</v>
      </c>
      <c r="D27" s="94" t="s">
        <v>230</v>
      </c>
      <c r="E27" s="94" t="s">
        <v>232</v>
      </c>
      <c r="F27" s="94" t="s">
        <v>211</v>
      </c>
    </row>
    <row r="28" spans="1:6" x14ac:dyDescent="0.2">
      <c r="A28" s="85">
        <v>1</v>
      </c>
      <c r="B28" s="95" t="s">
        <v>226</v>
      </c>
      <c r="C28" s="96">
        <v>1</v>
      </c>
      <c r="D28" s="85">
        <v>12</v>
      </c>
      <c r="E28" s="85">
        <v>1500</v>
      </c>
      <c r="F28" s="85">
        <f>D28*E28</f>
        <v>18000</v>
      </c>
    </row>
    <row r="29" spans="1:6" x14ac:dyDescent="0.2">
      <c r="A29" s="85">
        <v>2</v>
      </c>
      <c r="B29" s="95" t="s">
        <v>227</v>
      </c>
      <c r="C29" s="89">
        <v>1</v>
      </c>
      <c r="D29" s="85">
        <v>12</v>
      </c>
      <c r="E29" s="85">
        <v>1000</v>
      </c>
      <c r="F29" s="85">
        <f>D29*E29</f>
        <v>12000</v>
      </c>
    </row>
    <row r="30" spans="1:6" x14ac:dyDescent="0.2">
      <c r="A30" s="89"/>
      <c r="B30" s="93" t="s">
        <v>219</v>
      </c>
      <c r="C30" s="89">
        <f>SUM(C28:C29)</f>
        <v>2</v>
      </c>
      <c r="D30" s="81">
        <v>12</v>
      </c>
      <c r="E30" s="85">
        <v>12</v>
      </c>
      <c r="F30" s="85">
        <f>SUM(F28:F29)</f>
        <v>30000</v>
      </c>
    </row>
    <row r="32" spans="1:6" x14ac:dyDescent="0.2">
      <c r="A32" s="91" t="s">
        <v>235</v>
      </c>
    </row>
    <row r="33" spans="1:6" x14ac:dyDescent="0.2">
      <c r="A33" t="s">
        <v>209</v>
      </c>
      <c r="C33" s="90">
        <v>244</v>
      </c>
    </row>
    <row r="34" spans="1:6" x14ac:dyDescent="0.2">
      <c r="A34" s="91" t="s">
        <v>216</v>
      </c>
      <c r="D34" t="s">
        <v>293</v>
      </c>
    </row>
    <row r="36" spans="1:6" x14ac:dyDescent="0.2">
      <c r="A36" s="191" t="s">
        <v>210</v>
      </c>
      <c r="B36" s="191" t="s">
        <v>18</v>
      </c>
      <c r="C36" s="92" t="s">
        <v>250</v>
      </c>
      <c r="D36" s="84" t="s">
        <v>212</v>
      </c>
      <c r="E36" s="87" t="s">
        <v>214</v>
      </c>
      <c r="F36" s="100"/>
    </row>
    <row r="37" spans="1:6" x14ac:dyDescent="0.2">
      <c r="A37" s="193"/>
      <c r="B37" s="193"/>
      <c r="C37" s="94" t="s">
        <v>251</v>
      </c>
      <c r="D37" s="94" t="s">
        <v>230</v>
      </c>
      <c r="E37" s="94" t="s">
        <v>211</v>
      </c>
      <c r="F37" s="100"/>
    </row>
    <row r="38" spans="1:6" x14ac:dyDescent="0.2">
      <c r="A38" s="85">
        <v>1</v>
      </c>
      <c r="B38" s="95" t="s">
        <v>249</v>
      </c>
      <c r="C38" s="96">
        <v>12</v>
      </c>
      <c r="D38" s="85">
        <v>12</v>
      </c>
      <c r="E38" s="88">
        <v>60000</v>
      </c>
      <c r="F38" s="101"/>
    </row>
    <row r="39" spans="1:6" x14ac:dyDescent="0.2">
      <c r="A39" s="89"/>
      <c r="B39" s="93" t="s">
        <v>219</v>
      </c>
      <c r="C39" s="89">
        <f>SUM(C38:C38)</f>
        <v>12</v>
      </c>
      <c r="D39" s="81">
        <v>12</v>
      </c>
      <c r="E39" s="99">
        <f>SUM(E38:E38)</f>
        <v>60000</v>
      </c>
      <c r="F39" s="101"/>
    </row>
    <row r="41" spans="1:6" x14ac:dyDescent="0.2">
      <c r="A41" s="91" t="s">
        <v>236</v>
      </c>
    </row>
    <row r="42" spans="1:6" x14ac:dyDescent="0.2">
      <c r="A42" t="s">
        <v>209</v>
      </c>
      <c r="C42" s="90">
        <v>244</v>
      </c>
    </row>
    <row r="43" spans="1:6" x14ac:dyDescent="0.2">
      <c r="A43" s="91" t="s">
        <v>216</v>
      </c>
      <c r="D43" t="s">
        <v>293</v>
      </c>
    </row>
    <row r="45" spans="1:6" x14ac:dyDescent="0.2">
      <c r="A45" s="191" t="s">
        <v>210</v>
      </c>
      <c r="B45" s="191" t="s">
        <v>18</v>
      </c>
      <c r="C45" s="92" t="s">
        <v>240</v>
      </c>
      <c r="D45" s="87" t="s">
        <v>212</v>
      </c>
      <c r="E45" s="92" t="s">
        <v>231</v>
      </c>
      <c r="F45" s="87" t="s">
        <v>214</v>
      </c>
    </row>
    <row r="46" spans="1:6" x14ac:dyDescent="0.2">
      <c r="A46" s="193"/>
      <c r="B46" s="193"/>
      <c r="C46" s="94" t="s">
        <v>241</v>
      </c>
      <c r="D46" s="94" t="s">
        <v>230</v>
      </c>
      <c r="E46" s="94" t="s">
        <v>232</v>
      </c>
      <c r="F46" s="94" t="s">
        <v>211</v>
      </c>
    </row>
    <row r="47" spans="1:6" x14ac:dyDescent="0.2">
      <c r="A47" s="88">
        <v>1</v>
      </c>
      <c r="B47" s="95" t="s">
        <v>237</v>
      </c>
      <c r="C47" s="96">
        <v>1</v>
      </c>
      <c r="D47" s="88">
        <v>9</v>
      </c>
      <c r="E47" s="88">
        <v>1500</v>
      </c>
      <c r="F47" s="88">
        <v>200219</v>
      </c>
    </row>
    <row r="48" spans="1:6" x14ac:dyDescent="0.2">
      <c r="A48" s="88">
        <v>2</v>
      </c>
      <c r="B48" s="95" t="s">
        <v>239</v>
      </c>
      <c r="C48" s="89">
        <v>1</v>
      </c>
      <c r="D48" s="88">
        <v>12</v>
      </c>
      <c r="E48" s="88">
        <v>600</v>
      </c>
      <c r="F48" s="88">
        <f>D48*E48</f>
        <v>7200</v>
      </c>
    </row>
    <row r="49" spans="1:6" x14ac:dyDescent="0.2">
      <c r="A49" s="88">
        <v>3</v>
      </c>
      <c r="B49" s="95" t="s">
        <v>238</v>
      </c>
      <c r="C49" s="89">
        <v>7000</v>
      </c>
      <c r="D49" s="88">
        <v>12</v>
      </c>
      <c r="E49" s="88">
        <v>6</v>
      </c>
      <c r="F49" s="88">
        <f>C49*E49</f>
        <v>42000</v>
      </c>
    </row>
    <row r="50" spans="1:6" x14ac:dyDescent="0.2">
      <c r="A50" s="89"/>
      <c r="B50" s="93" t="s">
        <v>219</v>
      </c>
      <c r="C50" s="89">
        <f>SUM(C47:C48)</f>
        <v>2</v>
      </c>
      <c r="D50" s="86">
        <v>12</v>
      </c>
      <c r="E50" s="88">
        <v>12</v>
      </c>
      <c r="F50" s="122">
        <f>SUM(F47:F49)</f>
        <v>249419</v>
      </c>
    </row>
    <row r="52" spans="1:6" x14ac:dyDescent="0.2">
      <c r="A52" s="91" t="s">
        <v>245</v>
      </c>
    </row>
    <row r="53" spans="1:6" x14ac:dyDescent="0.2">
      <c r="A53" t="s">
        <v>209</v>
      </c>
      <c r="C53" s="90">
        <v>244</v>
      </c>
    </row>
    <row r="54" spans="1:6" x14ac:dyDescent="0.2">
      <c r="A54" s="91" t="s">
        <v>216</v>
      </c>
      <c r="D54" t="s">
        <v>293</v>
      </c>
    </row>
    <row r="56" spans="1:6" x14ac:dyDescent="0.2">
      <c r="A56" s="191" t="s">
        <v>210</v>
      </c>
      <c r="B56" s="191" t="s">
        <v>18</v>
      </c>
      <c r="C56" s="196" t="s">
        <v>242</v>
      </c>
      <c r="D56" s="87" t="s">
        <v>212</v>
      </c>
      <c r="E56" s="87" t="s">
        <v>214</v>
      </c>
    </row>
    <row r="57" spans="1:6" x14ac:dyDescent="0.2">
      <c r="A57" s="193"/>
      <c r="B57" s="193"/>
      <c r="C57" s="197"/>
      <c r="D57" s="88" t="s">
        <v>243</v>
      </c>
      <c r="E57" s="88" t="s">
        <v>211</v>
      </c>
    </row>
    <row r="58" spans="1:6" x14ac:dyDescent="0.2">
      <c r="A58" s="86">
        <v>1</v>
      </c>
      <c r="B58" s="93" t="s">
        <v>246</v>
      </c>
      <c r="C58" s="89" t="s">
        <v>247</v>
      </c>
      <c r="D58" s="89">
        <v>4</v>
      </c>
      <c r="E58" s="89">
        <v>14400</v>
      </c>
    </row>
    <row r="59" spans="1:6" x14ac:dyDescent="0.2">
      <c r="A59" s="86">
        <v>2</v>
      </c>
      <c r="B59" s="93" t="s">
        <v>248</v>
      </c>
      <c r="C59" s="89" t="s">
        <v>247</v>
      </c>
      <c r="D59" s="89">
        <v>12</v>
      </c>
      <c r="E59" s="89">
        <v>12000</v>
      </c>
    </row>
    <row r="60" spans="1:6" x14ac:dyDescent="0.2">
      <c r="A60" s="98">
        <v>3</v>
      </c>
      <c r="B60" s="93" t="s">
        <v>264</v>
      </c>
      <c r="C60" s="89" t="s">
        <v>247</v>
      </c>
      <c r="D60" s="89">
        <v>12</v>
      </c>
      <c r="E60" s="89">
        <v>7200</v>
      </c>
    </row>
    <row r="61" spans="1:6" x14ac:dyDescent="0.2">
      <c r="A61" s="86">
        <v>3</v>
      </c>
      <c r="B61" s="93" t="s">
        <v>149</v>
      </c>
      <c r="C61" s="89" t="s">
        <v>247</v>
      </c>
      <c r="D61" s="89"/>
      <c r="E61" s="89">
        <v>46750</v>
      </c>
    </row>
    <row r="62" spans="1:6" x14ac:dyDescent="0.2">
      <c r="A62" s="89"/>
      <c r="B62" s="93" t="s">
        <v>219</v>
      </c>
      <c r="C62" s="89" t="str">
        <f>C58</f>
        <v>Здание</v>
      </c>
      <c r="D62" s="89">
        <f>SUM(D58)</f>
        <v>4</v>
      </c>
      <c r="E62" s="89">
        <f>SUM(E58:E61)</f>
        <v>80350</v>
      </c>
    </row>
    <row r="64" spans="1:6" x14ac:dyDescent="0.2">
      <c r="A64" s="91" t="s">
        <v>244</v>
      </c>
    </row>
    <row r="65" spans="1:5" x14ac:dyDescent="0.2">
      <c r="A65" t="s">
        <v>209</v>
      </c>
      <c r="C65" s="90">
        <v>244</v>
      </c>
    </row>
    <row r="66" spans="1:5" x14ac:dyDescent="0.2">
      <c r="A66" s="91" t="s">
        <v>216</v>
      </c>
      <c r="D66" t="s">
        <v>293</v>
      </c>
    </row>
    <row r="68" spans="1:5" x14ac:dyDescent="0.2">
      <c r="A68" s="191" t="s">
        <v>210</v>
      </c>
      <c r="B68" s="191" t="s">
        <v>18</v>
      </c>
      <c r="C68" s="196" t="s">
        <v>253</v>
      </c>
      <c r="D68" s="87" t="s">
        <v>214</v>
      </c>
    </row>
    <row r="69" spans="1:5" x14ac:dyDescent="0.2">
      <c r="A69" s="193"/>
      <c r="B69" s="193"/>
      <c r="C69" s="197"/>
      <c r="D69" s="88" t="s">
        <v>211</v>
      </c>
    </row>
    <row r="70" spans="1:5" x14ac:dyDescent="0.2">
      <c r="A70" s="86">
        <v>1</v>
      </c>
      <c r="B70" s="93" t="s">
        <v>252</v>
      </c>
      <c r="C70" s="89">
        <v>4</v>
      </c>
      <c r="D70" s="89">
        <v>12000</v>
      </c>
    </row>
    <row r="71" spans="1:5" x14ac:dyDescent="0.2">
      <c r="A71" s="86">
        <v>2</v>
      </c>
      <c r="B71" s="93" t="s">
        <v>254</v>
      </c>
      <c r="C71" s="89">
        <v>6</v>
      </c>
      <c r="D71" s="89">
        <v>33600</v>
      </c>
    </row>
    <row r="72" spans="1:5" x14ac:dyDescent="0.2">
      <c r="A72" s="116">
        <v>3</v>
      </c>
      <c r="B72" s="93" t="s">
        <v>262</v>
      </c>
      <c r="C72" s="89"/>
      <c r="D72" s="89">
        <v>12965.15</v>
      </c>
    </row>
    <row r="73" spans="1:5" x14ac:dyDescent="0.2">
      <c r="A73" s="89"/>
      <c r="B73" s="93" t="s">
        <v>219</v>
      </c>
      <c r="C73" s="89">
        <f>C70</f>
        <v>4</v>
      </c>
      <c r="D73" s="89">
        <f>SUM(D70:D72)</f>
        <v>58565.15</v>
      </c>
    </row>
    <row r="75" spans="1:5" x14ac:dyDescent="0.2">
      <c r="A75" s="91" t="s">
        <v>255</v>
      </c>
    </row>
    <row r="76" spans="1:5" x14ac:dyDescent="0.2">
      <c r="A76" t="s">
        <v>209</v>
      </c>
      <c r="C76" s="90">
        <v>244</v>
      </c>
    </row>
    <row r="77" spans="1:5" x14ac:dyDescent="0.2">
      <c r="A77" s="91" t="s">
        <v>216</v>
      </c>
      <c r="D77" t="s">
        <v>293</v>
      </c>
    </row>
    <row r="79" spans="1:5" x14ac:dyDescent="0.2">
      <c r="A79" s="191" t="s">
        <v>210</v>
      </c>
      <c r="B79" s="191" t="s">
        <v>18</v>
      </c>
      <c r="C79" s="196" t="s">
        <v>212</v>
      </c>
      <c r="D79" s="191" t="s">
        <v>257</v>
      </c>
      <c r="E79" s="87" t="s">
        <v>214</v>
      </c>
    </row>
    <row r="80" spans="1:5" x14ac:dyDescent="0.2">
      <c r="A80" s="193"/>
      <c r="B80" s="193"/>
      <c r="C80" s="197"/>
      <c r="D80" s="193"/>
      <c r="E80" s="88" t="s">
        <v>211</v>
      </c>
    </row>
    <row r="81" spans="1:5" x14ac:dyDescent="0.2">
      <c r="A81" s="86">
        <v>1</v>
      </c>
      <c r="B81" s="93" t="s">
        <v>256</v>
      </c>
      <c r="C81" s="89">
        <v>6</v>
      </c>
      <c r="D81" s="89">
        <v>5000</v>
      </c>
      <c r="E81" s="89">
        <f>C81*D81</f>
        <v>30000</v>
      </c>
    </row>
    <row r="82" spans="1:5" x14ac:dyDescent="0.2">
      <c r="A82" s="86">
        <v>2</v>
      </c>
      <c r="B82" s="93" t="s">
        <v>258</v>
      </c>
      <c r="C82" s="89">
        <v>6</v>
      </c>
      <c r="D82" s="89">
        <v>2500</v>
      </c>
      <c r="E82" s="89">
        <f>C82*D82</f>
        <v>15000</v>
      </c>
    </row>
    <row r="83" spans="1:5" x14ac:dyDescent="0.2">
      <c r="A83" s="89"/>
      <c r="B83" s="93" t="s">
        <v>219</v>
      </c>
      <c r="C83" s="89">
        <f>SUM(C81:C82)</f>
        <v>12</v>
      </c>
      <c r="D83" s="89">
        <f>SUM(D81)</f>
        <v>5000</v>
      </c>
      <c r="E83" s="89">
        <f>SUM(E81:E82)</f>
        <v>45000</v>
      </c>
    </row>
    <row r="85" spans="1:5" x14ac:dyDescent="0.2">
      <c r="A85" s="91" t="s">
        <v>263</v>
      </c>
    </row>
    <row r="86" spans="1:5" x14ac:dyDescent="0.2">
      <c r="A86" t="s">
        <v>209</v>
      </c>
      <c r="C86" s="90">
        <v>244</v>
      </c>
    </row>
    <row r="87" spans="1:5" x14ac:dyDescent="0.2">
      <c r="A87" s="91" t="s">
        <v>216</v>
      </c>
      <c r="D87" t="s">
        <v>294</v>
      </c>
    </row>
    <row r="89" spans="1:5" x14ac:dyDescent="0.2">
      <c r="A89" s="191" t="s">
        <v>210</v>
      </c>
      <c r="B89" s="191" t="s">
        <v>18</v>
      </c>
      <c r="C89" s="196" t="s">
        <v>212</v>
      </c>
      <c r="D89" s="191" t="s">
        <v>257</v>
      </c>
      <c r="E89" s="108" t="s">
        <v>214</v>
      </c>
    </row>
    <row r="90" spans="1:5" x14ac:dyDescent="0.2">
      <c r="A90" s="193"/>
      <c r="B90" s="193"/>
      <c r="C90" s="197"/>
      <c r="D90" s="193"/>
      <c r="E90" s="109" t="s">
        <v>211</v>
      </c>
    </row>
    <row r="91" spans="1:5" x14ac:dyDescent="0.2">
      <c r="A91" s="107">
        <v>1</v>
      </c>
      <c r="B91" s="93" t="s">
        <v>256</v>
      </c>
      <c r="C91" s="89">
        <v>6</v>
      </c>
      <c r="D91" s="89">
        <v>5000</v>
      </c>
      <c r="E91" s="89">
        <v>30000</v>
      </c>
    </row>
    <row r="92" spans="1:5" x14ac:dyDescent="0.2">
      <c r="A92" s="107">
        <v>2</v>
      </c>
      <c r="B92" s="93" t="s">
        <v>258</v>
      </c>
      <c r="C92" s="89">
        <v>0</v>
      </c>
      <c r="D92" s="89">
        <v>5000</v>
      </c>
      <c r="E92" s="89">
        <f>C92*D92</f>
        <v>0</v>
      </c>
    </row>
    <row r="93" spans="1:5" x14ac:dyDescent="0.2">
      <c r="A93" s="89"/>
      <c r="B93" s="93" t="s">
        <v>219</v>
      </c>
      <c r="C93" s="89">
        <f>SUM(C91:C92)</f>
        <v>6</v>
      </c>
      <c r="D93" s="89">
        <f>SUM(D91)</f>
        <v>5000</v>
      </c>
      <c r="E93" s="89">
        <f>SUM(E91:E92)</f>
        <v>30000</v>
      </c>
    </row>
    <row r="96" spans="1:5" x14ac:dyDescent="0.2">
      <c r="B96" s="102" t="s">
        <v>296</v>
      </c>
      <c r="C96" s="117">
        <f>E8+F20+F30+E39+F50+E62+D73+E83+E93</f>
        <v>5606980.4299999997</v>
      </c>
    </row>
  </sheetData>
  <mergeCells count="24">
    <mergeCell ref="A36:A37"/>
    <mergeCell ref="B36:B37"/>
    <mergeCell ref="A5:A6"/>
    <mergeCell ref="B5:B6"/>
    <mergeCell ref="A14:A15"/>
    <mergeCell ref="B14:B15"/>
    <mergeCell ref="A26:A27"/>
    <mergeCell ref="B26:B27"/>
    <mergeCell ref="A45:A46"/>
    <mergeCell ref="B45:B46"/>
    <mergeCell ref="A56:A57"/>
    <mergeCell ref="B56:B57"/>
    <mergeCell ref="C56:C57"/>
    <mergeCell ref="A68:A69"/>
    <mergeCell ref="B68:B69"/>
    <mergeCell ref="C68:C69"/>
    <mergeCell ref="A79:A80"/>
    <mergeCell ref="B79:B80"/>
    <mergeCell ref="C79:C80"/>
    <mergeCell ref="A89:A90"/>
    <mergeCell ref="B89:B90"/>
    <mergeCell ref="C89:C90"/>
    <mergeCell ref="D89:D90"/>
    <mergeCell ref="D79:D80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0"/>
  <sheetViews>
    <sheetView topLeftCell="A19" workbookViewId="0">
      <selection activeCell="A10" sqref="A10"/>
    </sheetView>
  </sheetViews>
  <sheetFormatPr defaultRowHeight="13.15" customHeight="1" x14ac:dyDescent="0.2"/>
  <cols>
    <col min="1" max="1" width="37.7109375" customWidth="1"/>
    <col min="2" max="2" width="53" customWidth="1"/>
  </cols>
  <sheetData>
    <row r="1" spans="1:2" ht="13.15" customHeight="1" x14ac:dyDescent="0.2">
      <c r="A1" s="22"/>
      <c r="B1" s="22"/>
    </row>
    <row r="2" spans="1:2" ht="13.9" customHeight="1" x14ac:dyDescent="0.2">
      <c r="A2" s="148" t="s">
        <v>91</v>
      </c>
      <c r="B2" s="148"/>
    </row>
    <row r="3" spans="1:2" ht="13.9" customHeight="1" x14ac:dyDescent="0.2">
      <c r="A3" s="148" t="s">
        <v>6</v>
      </c>
      <c r="B3" s="148"/>
    </row>
    <row r="4" spans="1:2" ht="13.9" customHeight="1" x14ac:dyDescent="0.2">
      <c r="A4" s="148" t="s">
        <v>300</v>
      </c>
      <c r="B4" s="148"/>
    </row>
    <row r="5" spans="1:2" ht="13.9" customHeight="1" x14ac:dyDescent="0.2">
      <c r="A5" s="148" t="s">
        <v>92</v>
      </c>
      <c r="B5" s="148"/>
    </row>
    <row r="6" spans="1:2" ht="13.15" customHeight="1" x14ac:dyDescent="0.2">
      <c r="A6" s="30"/>
      <c r="B6" s="30"/>
    </row>
    <row r="7" spans="1:2" ht="13.15" customHeight="1" x14ac:dyDescent="0.2">
      <c r="A7" s="23" t="s">
        <v>18</v>
      </c>
      <c r="B7" s="23" t="s">
        <v>93</v>
      </c>
    </row>
    <row r="8" spans="1:2" ht="13.15" customHeight="1" x14ac:dyDescent="0.2">
      <c r="A8" s="23">
        <v>1</v>
      </c>
      <c r="B8" s="23">
        <v>2</v>
      </c>
    </row>
    <row r="9" spans="1:2" ht="13.15" customHeight="1" x14ac:dyDescent="0.2">
      <c r="A9" s="25" t="s">
        <v>83</v>
      </c>
      <c r="B9" s="29">
        <v>0</v>
      </c>
    </row>
    <row r="10" spans="1:2" ht="13.15" customHeight="1" x14ac:dyDescent="0.2">
      <c r="A10" s="25" t="s">
        <v>94</v>
      </c>
      <c r="B10" s="29">
        <v>0</v>
      </c>
    </row>
    <row r="11" spans="1:2" ht="13.15" customHeight="1" x14ac:dyDescent="0.2">
      <c r="A11" s="25" t="s">
        <v>95</v>
      </c>
      <c r="B11" s="29">
        <v>0</v>
      </c>
    </row>
    <row r="12" spans="1:2" ht="13.15" customHeight="1" x14ac:dyDescent="0.2">
      <c r="A12" s="25" t="s">
        <v>96</v>
      </c>
      <c r="B12" s="29">
        <v>0</v>
      </c>
    </row>
    <row r="13" spans="1:2" ht="13.15" customHeight="1" x14ac:dyDescent="0.2">
      <c r="A13" s="31"/>
      <c r="B13" s="32"/>
    </row>
    <row r="14" spans="1:2" ht="13.15" customHeight="1" x14ac:dyDescent="0.2">
      <c r="A14" s="31"/>
      <c r="B14" s="32"/>
    </row>
    <row r="15" spans="1:2" ht="13.9" customHeight="1" x14ac:dyDescent="0.2">
      <c r="A15" s="199" t="s">
        <v>97</v>
      </c>
      <c r="B15" s="199"/>
    </row>
    <row r="16" spans="1:2" ht="13.15" customHeight="1" x14ac:dyDescent="0.2">
      <c r="A16" s="30"/>
      <c r="B16" s="30"/>
    </row>
    <row r="17" spans="1:108" ht="13.15" customHeight="1" x14ac:dyDescent="0.2">
      <c r="A17" s="23" t="s">
        <v>18</v>
      </c>
      <c r="B17" s="23" t="s">
        <v>98</v>
      </c>
    </row>
    <row r="18" spans="1:108" ht="13.15" customHeight="1" x14ac:dyDescent="0.2">
      <c r="A18" s="23">
        <v>1</v>
      </c>
      <c r="B18" s="23">
        <v>2</v>
      </c>
    </row>
    <row r="19" spans="1:108" ht="13.15" customHeight="1" x14ac:dyDescent="0.2">
      <c r="A19" s="25" t="s">
        <v>99</v>
      </c>
      <c r="B19" s="26"/>
    </row>
    <row r="20" spans="1:108" ht="66" customHeight="1" x14ac:dyDescent="0.2">
      <c r="A20" s="25" t="s">
        <v>100</v>
      </c>
      <c r="B20" s="26"/>
    </row>
    <row r="21" spans="1:108" ht="26.45" customHeight="1" x14ac:dyDescent="0.2">
      <c r="A21" s="25" t="s">
        <v>101</v>
      </c>
      <c r="B21" s="26"/>
    </row>
    <row r="22" spans="1:108" ht="12.75" x14ac:dyDescent="0.2"/>
    <row r="23" spans="1:108" ht="13.15" customHeight="1" x14ac:dyDescent="0.25">
      <c r="A23" s="37" t="s">
        <v>110</v>
      </c>
      <c r="B23" s="37"/>
      <c r="C23" s="33"/>
      <c r="D23" s="33"/>
      <c r="E23" s="33"/>
      <c r="F23" s="33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</row>
    <row r="24" spans="1:108" ht="13.15" customHeight="1" x14ac:dyDescent="0.25">
      <c r="A24" s="37" t="s">
        <v>111</v>
      </c>
      <c r="B24" s="41" t="s">
        <v>115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</row>
    <row r="25" spans="1:108" ht="13.15" customHeight="1" x14ac:dyDescent="0.25">
      <c r="A25" s="37" t="s">
        <v>112</v>
      </c>
      <c r="B25" s="37" t="s">
        <v>114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198"/>
      <c r="BE25" s="198"/>
      <c r="BF25" s="198"/>
      <c r="BG25" s="198"/>
      <c r="BH25" s="198"/>
      <c r="BI25" s="198"/>
      <c r="BJ25" s="198"/>
      <c r="BK25" s="198"/>
      <c r="BL25" s="198"/>
      <c r="BM25" s="198"/>
      <c r="BN25" s="198"/>
      <c r="BO25" s="198"/>
      <c r="BP25" s="198"/>
      <c r="BQ25" s="198"/>
      <c r="BR25" s="198"/>
      <c r="BS25" s="198"/>
      <c r="BT25" s="198"/>
      <c r="BU25" s="198"/>
      <c r="BV25" s="198"/>
      <c r="BW25" s="198"/>
      <c r="BX25" s="198"/>
      <c r="BY25" s="198"/>
      <c r="BZ25" s="198"/>
      <c r="CA25" s="198"/>
      <c r="CB25" s="198"/>
      <c r="CC25" s="198"/>
      <c r="CD25" s="198"/>
      <c r="CE25" s="198"/>
      <c r="CF25" s="198"/>
      <c r="CG25" s="198"/>
      <c r="CH25" s="198"/>
      <c r="CI25" s="198"/>
      <c r="CJ25" s="198"/>
      <c r="CK25" s="198"/>
      <c r="CL25" s="198"/>
      <c r="CM25" s="198"/>
      <c r="CN25" s="198"/>
      <c r="CO25" s="198"/>
      <c r="CP25" s="198"/>
      <c r="CQ25" s="198"/>
      <c r="CR25" s="198"/>
      <c r="CS25" s="198"/>
      <c r="CT25" s="198"/>
      <c r="CU25" s="198"/>
      <c r="CV25" s="198"/>
      <c r="CW25" s="198"/>
      <c r="CX25" s="198"/>
      <c r="CY25" s="198"/>
      <c r="CZ25" s="198"/>
      <c r="DA25" s="198"/>
      <c r="DB25" s="198"/>
      <c r="DC25" s="198"/>
      <c r="DD25" s="198"/>
    </row>
    <row r="26" spans="1:108" ht="13.15" customHeight="1" x14ac:dyDescent="0.2">
      <c r="A26" s="39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158"/>
      <c r="BE26" s="158"/>
      <c r="BF26" s="158"/>
      <c r="BG26" s="158"/>
      <c r="BH26" s="158"/>
      <c r="BI26" s="158"/>
      <c r="BJ26" s="158"/>
      <c r="BK26" s="158"/>
      <c r="BL26" s="158"/>
      <c r="BM26" s="158"/>
      <c r="BN26" s="158"/>
      <c r="BO26" s="158"/>
      <c r="BP26" s="158"/>
      <c r="BQ26" s="158"/>
      <c r="BR26" s="158"/>
      <c r="BS26" s="158"/>
      <c r="BT26" s="158"/>
      <c r="BU26" s="158"/>
      <c r="BV26" s="158"/>
      <c r="BW26" s="158"/>
      <c r="BX26" s="158"/>
      <c r="BY26" s="158"/>
      <c r="BZ26" s="158"/>
      <c r="CA26" s="158"/>
      <c r="CB26" s="158"/>
      <c r="CC26" s="158"/>
      <c r="CD26" s="158"/>
      <c r="CE26" s="158"/>
      <c r="CF26" s="158"/>
      <c r="CG26" s="158"/>
      <c r="CH26" s="158"/>
      <c r="CI26" s="158"/>
      <c r="CJ26" s="158"/>
      <c r="CK26" s="158"/>
      <c r="CL26" s="158"/>
      <c r="CM26" s="158"/>
      <c r="CN26" s="158"/>
      <c r="CO26" s="158"/>
      <c r="CP26" s="158"/>
      <c r="CQ26" s="158"/>
      <c r="CR26" s="158"/>
      <c r="CS26" s="158"/>
      <c r="CT26" s="158"/>
      <c r="CU26" s="158"/>
      <c r="CV26" s="158"/>
      <c r="CW26" s="158"/>
      <c r="CX26" s="158"/>
      <c r="CY26" s="158"/>
      <c r="CZ26" s="158"/>
      <c r="DA26" s="158"/>
      <c r="DB26" s="158"/>
      <c r="DC26" s="158"/>
      <c r="DD26" s="158"/>
    </row>
    <row r="27" spans="1:108" ht="13.15" customHeight="1" x14ac:dyDescent="0.25">
      <c r="A27" s="37" t="s">
        <v>113</v>
      </c>
      <c r="B27" s="41" t="s">
        <v>116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</row>
    <row r="28" spans="1:108" ht="13.15" customHeight="1" x14ac:dyDescent="0.25">
      <c r="A28" s="37" t="s">
        <v>111</v>
      </c>
      <c r="B28" s="37" t="s">
        <v>114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198"/>
      <c r="BE28" s="198"/>
      <c r="BF28" s="198"/>
      <c r="BG28" s="198"/>
      <c r="BH28" s="198"/>
      <c r="BI28" s="198"/>
      <c r="BJ28" s="198"/>
      <c r="BK28" s="198"/>
      <c r="BL28" s="198"/>
      <c r="BM28" s="198"/>
      <c r="BN28" s="198"/>
      <c r="BO28" s="198"/>
      <c r="BP28" s="198"/>
      <c r="BQ28" s="198"/>
      <c r="BR28" s="198"/>
      <c r="BS28" s="198"/>
      <c r="BT28" s="198"/>
      <c r="BU28" s="198"/>
      <c r="BV28" s="198"/>
      <c r="BW28" s="198"/>
      <c r="BX28" s="198"/>
      <c r="BY28" s="198"/>
      <c r="BZ28" s="198"/>
      <c r="CA28" s="198"/>
      <c r="CB28" s="198"/>
      <c r="CC28" s="198"/>
      <c r="CD28" s="198"/>
      <c r="CE28" s="198"/>
      <c r="CF28" s="198"/>
      <c r="CG28" s="198"/>
      <c r="CH28" s="198"/>
      <c r="CI28" s="198"/>
      <c r="CJ28" s="198"/>
      <c r="CK28" s="198"/>
      <c r="CL28" s="198"/>
      <c r="CM28" s="198"/>
      <c r="CN28" s="198"/>
      <c r="CO28" s="198"/>
      <c r="CP28" s="198"/>
      <c r="CQ28" s="198"/>
      <c r="CR28" s="198"/>
      <c r="CS28" s="198"/>
      <c r="CT28" s="198"/>
      <c r="CU28" s="198"/>
      <c r="CV28" s="198"/>
      <c r="CW28" s="198"/>
      <c r="CX28" s="198"/>
      <c r="CY28" s="198"/>
      <c r="CZ28" s="198"/>
      <c r="DA28" s="198"/>
      <c r="DB28" s="198"/>
      <c r="DC28" s="198"/>
      <c r="DD28" s="198"/>
    </row>
    <row r="29" spans="1:108" ht="13.15" customHeight="1" x14ac:dyDescent="0.2">
      <c r="A29" s="39"/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8"/>
      <c r="BR29" s="158"/>
      <c r="BS29" s="158"/>
      <c r="BT29" s="158"/>
      <c r="BU29" s="158"/>
      <c r="BV29" s="158"/>
      <c r="BW29" s="158"/>
      <c r="BX29" s="158"/>
      <c r="BY29" s="158"/>
      <c r="BZ29" s="158"/>
      <c r="CA29" s="158"/>
      <c r="CB29" s="158"/>
      <c r="CC29" s="158"/>
      <c r="CD29" s="158"/>
      <c r="CE29" s="158"/>
      <c r="CF29" s="158"/>
      <c r="CG29" s="158"/>
      <c r="CH29" s="158"/>
      <c r="CI29" s="158"/>
      <c r="CJ29" s="158"/>
      <c r="CK29" s="158"/>
      <c r="CL29" s="158"/>
      <c r="CM29" s="158"/>
      <c r="CN29" s="158"/>
      <c r="CO29" s="158"/>
      <c r="CP29" s="158"/>
      <c r="CQ29" s="158"/>
      <c r="CR29" s="158"/>
      <c r="CS29" s="158"/>
      <c r="CT29" s="158"/>
      <c r="CU29" s="158"/>
      <c r="CV29" s="158"/>
      <c r="CW29" s="158"/>
      <c r="CX29" s="158"/>
      <c r="CY29" s="158"/>
      <c r="CZ29" s="158"/>
      <c r="DA29" s="158"/>
      <c r="DB29" s="158"/>
      <c r="DC29" s="158"/>
      <c r="DD29" s="158"/>
    </row>
    <row r="30" spans="1:108" ht="13.15" customHeight="1" x14ac:dyDescent="0.25">
      <c r="A30" s="37"/>
      <c r="B30" s="37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</row>
  </sheetData>
  <mergeCells count="13">
    <mergeCell ref="A2:B2"/>
    <mergeCell ref="A3:B3"/>
    <mergeCell ref="A4:B4"/>
    <mergeCell ref="A5:B5"/>
    <mergeCell ref="A15:B15"/>
    <mergeCell ref="BD28:BW28"/>
    <mergeCell ref="BX28:DD28"/>
    <mergeCell ref="BD29:BW29"/>
    <mergeCell ref="BX29:DD29"/>
    <mergeCell ref="BD25:BW25"/>
    <mergeCell ref="BX25:DD25"/>
    <mergeCell ref="BD26:BW26"/>
    <mergeCell ref="BX26:DD26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workbookViewId="0">
      <selection activeCell="G13" sqref="G13"/>
    </sheetView>
  </sheetViews>
  <sheetFormatPr defaultRowHeight="12.75" x14ac:dyDescent="0.2"/>
  <cols>
    <col min="1" max="1" width="37.7109375" customWidth="1"/>
    <col min="2" max="2" width="14.42578125" customWidth="1"/>
    <col min="3" max="3" width="12.42578125" customWidth="1"/>
    <col min="4" max="4" width="13.85546875" customWidth="1"/>
    <col min="5" max="5" width="13.28515625" customWidth="1"/>
  </cols>
  <sheetData>
    <row r="1" spans="1:6" ht="14.25" x14ac:dyDescent="0.2">
      <c r="A1" s="200" t="s">
        <v>117</v>
      </c>
      <c r="B1" s="200"/>
      <c r="C1" s="200"/>
      <c r="D1" s="200"/>
      <c r="E1" s="200"/>
    </row>
    <row r="2" spans="1:6" ht="14.25" customHeight="1" x14ac:dyDescent="0.2">
      <c r="A2" s="200"/>
      <c r="B2" s="200"/>
      <c r="C2" s="200"/>
      <c r="D2" s="200"/>
      <c r="E2" s="200"/>
      <c r="F2" s="60"/>
    </row>
    <row r="3" spans="1:6" ht="15" customHeight="1" x14ac:dyDescent="0.2">
      <c r="A3" s="201" t="s">
        <v>18</v>
      </c>
      <c r="B3" s="201" t="s">
        <v>118</v>
      </c>
      <c r="C3" s="201" t="s">
        <v>119</v>
      </c>
      <c r="D3" s="201" t="s">
        <v>120</v>
      </c>
      <c r="E3" s="201"/>
    </row>
    <row r="4" spans="1:6" ht="98.25" customHeight="1" x14ac:dyDescent="0.2">
      <c r="A4" s="201"/>
      <c r="B4" s="201"/>
      <c r="C4" s="201"/>
      <c r="D4" s="62" t="s">
        <v>121</v>
      </c>
      <c r="E4" s="62" t="s">
        <v>122</v>
      </c>
    </row>
    <row r="5" spans="1:6" ht="31.5" customHeight="1" x14ac:dyDescent="0.2">
      <c r="A5" s="43" t="s">
        <v>123</v>
      </c>
      <c r="B5" s="44" t="s">
        <v>124</v>
      </c>
      <c r="C5" s="45">
        <v>0</v>
      </c>
      <c r="D5" s="45"/>
      <c r="E5" s="45"/>
    </row>
    <row r="6" spans="1:6" ht="15" x14ac:dyDescent="0.2">
      <c r="A6" s="46" t="s">
        <v>38</v>
      </c>
      <c r="B6" s="44"/>
      <c r="C6" s="45"/>
      <c r="D6" s="45"/>
      <c r="E6" s="45"/>
    </row>
    <row r="7" spans="1:6" ht="15" customHeight="1" x14ac:dyDescent="0.2">
      <c r="A7" s="46" t="s">
        <v>125</v>
      </c>
      <c r="B7" s="44"/>
      <c r="C7" s="45"/>
      <c r="D7" s="45"/>
      <c r="E7" s="45"/>
    </row>
    <row r="8" spans="1:6" ht="15" x14ac:dyDescent="0.2">
      <c r="A8" s="46" t="s">
        <v>126</v>
      </c>
      <c r="B8" s="44"/>
      <c r="C8" s="45"/>
      <c r="D8" s="45"/>
      <c r="E8" s="45"/>
    </row>
    <row r="9" spans="1:6" ht="15" customHeight="1" x14ac:dyDescent="0.2">
      <c r="A9" s="46" t="s">
        <v>127</v>
      </c>
      <c r="B9" s="47"/>
      <c r="C9" s="45"/>
      <c r="D9" s="45"/>
      <c r="E9" s="45"/>
    </row>
    <row r="10" spans="1:6" ht="14.25" x14ac:dyDescent="0.2">
      <c r="A10" s="48" t="s">
        <v>128</v>
      </c>
      <c r="B10" s="49" t="s">
        <v>124</v>
      </c>
      <c r="C10" s="65">
        <f>C12+C13+C14</f>
        <v>5860000</v>
      </c>
      <c r="D10" s="65">
        <f>D12+D13+D14</f>
        <v>5860000</v>
      </c>
      <c r="E10" s="50"/>
    </row>
    <row r="11" spans="1:6" ht="15" customHeight="1" x14ac:dyDescent="0.2">
      <c r="A11" s="43" t="s">
        <v>38</v>
      </c>
      <c r="B11" s="44" t="s">
        <v>124</v>
      </c>
      <c r="C11" s="66"/>
      <c r="D11" s="66"/>
      <c r="E11" s="45"/>
    </row>
    <row r="12" spans="1:6" ht="27.75" customHeight="1" x14ac:dyDescent="0.2">
      <c r="A12" s="46" t="s">
        <v>129</v>
      </c>
      <c r="B12" s="44" t="s">
        <v>124</v>
      </c>
      <c r="C12" s="66">
        <v>5555000</v>
      </c>
      <c r="D12" s="66">
        <f>C12</f>
        <v>5555000</v>
      </c>
      <c r="E12" s="45"/>
    </row>
    <row r="13" spans="1:6" ht="93" customHeight="1" x14ac:dyDescent="0.2">
      <c r="A13" s="46" t="s">
        <v>130</v>
      </c>
      <c r="B13" s="44" t="s">
        <v>124</v>
      </c>
      <c r="C13" s="66">
        <v>305000</v>
      </c>
      <c r="D13" s="66">
        <f t="shared" ref="D13:D65" si="0">C13</f>
        <v>305000</v>
      </c>
      <c r="E13" s="45"/>
    </row>
    <row r="14" spans="1:6" ht="61.5" customHeight="1" x14ac:dyDescent="0.2">
      <c r="A14" s="46" t="s">
        <v>131</v>
      </c>
      <c r="B14" s="44" t="s">
        <v>124</v>
      </c>
      <c r="C14" s="45">
        <v>0</v>
      </c>
      <c r="D14" s="45">
        <f t="shared" si="0"/>
        <v>0</v>
      </c>
      <c r="E14" s="45"/>
    </row>
    <row r="15" spans="1:6" ht="15" x14ac:dyDescent="0.2">
      <c r="A15" s="46" t="s">
        <v>132</v>
      </c>
      <c r="B15" s="44"/>
      <c r="C15" s="45">
        <v>0</v>
      </c>
      <c r="D15" s="45">
        <f t="shared" si="0"/>
        <v>0</v>
      </c>
      <c r="E15" s="45"/>
    </row>
    <row r="16" spans="1:6" ht="15" customHeight="1" x14ac:dyDescent="0.2">
      <c r="A16" s="46" t="s">
        <v>133</v>
      </c>
      <c r="B16" s="44" t="s">
        <v>124</v>
      </c>
      <c r="C16" s="45">
        <v>0</v>
      </c>
      <c r="D16" s="45">
        <f t="shared" si="0"/>
        <v>0</v>
      </c>
      <c r="E16" s="45"/>
    </row>
    <row r="17" spans="1:5" ht="15" x14ac:dyDescent="0.2">
      <c r="A17" s="46" t="s">
        <v>38</v>
      </c>
      <c r="B17" s="44"/>
      <c r="C17" s="45">
        <v>0</v>
      </c>
      <c r="D17" s="45">
        <f t="shared" si="0"/>
        <v>0</v>
      </c>
      <c r="E17" s="45"/>
    </row>
    <row r="18" spans="1:5" ht="15" customHeight="1" x14ac:dyDescent="0.2">
      <c r="A18" s="46" t="s">
        <v>125</v>
      </c>
      <c r="B18" s="44"/>
      <c r="C18" s="45">
        <v>0</v>
      </c>
      <c r="D18" s="45">
        <f t="shared" si="0"/>
        <v>0</v>
      </c>
      <c r="E18" s="45"/>
    </row>
    <row r="19" spans="1:5" ht="15" x14ac:dyDescent="0.2">
      <c r="A19" s="46" t="s">
        <v>126</v>
      </c>
      <c r="B19" s="44"/>
      <c r="C19" s="45">
        <v>0</v>
      </c>
      <c r="D19" s="45">
        <f t="shared" si="0"/>
        <v>0</v>
      </c>
      <c r="E19" s="45"/>
    </row>
    <row r="20" spans="1:5" ht="15" customHeight="1" x14ac:dyDescent="0.2">
      <c r="A20" s="46" t="s">
        <v>134</v>
      </c>
      <c r="B20" s="44"/>
      <c r="C20" s="45">
        <v>0</v>
      </c>
      <c r="D20" s="45">
        <f t="shared" si="0"/>
        <v>0</v>
      </c>
      <c r="E20" s="45"/>
    </row>
    <row r="21" spans="1:5" ht="14.25" x14ac:dyDescent="0.2">
      <c r="A21" s="48" t="s">
        <v>135</v>
      </c>
      <c r="B21" s="49"/>
      <c r="C21" s="65">
        <f>C22+C23</f>
        <v>5860000</v>
      </c>
      <c r="D21" s="65">
        <f t="shared" si="0"/>
        <v>5860000</v>
      </c>
      <c r="E21" s="50"/>
    </row>
    <row r="22" spans="1:5" ht="14.25" x14ac:dyDescent="0.2">
      <c r="A22" s="51">
        <v>50400</v>
      </c>
      <c r="B22" s="49"/>
      <c r="C22" s="65">
        <f>C28+C32+C37+C40+C43+C47+C50+C56+C61+C64</f>
        <v>5555000</v>
      </c>
      <c r="D22" s="65">
        <f t="shared" si="0"/>
        <v>5555000</v>
      </c>
      <c r="E22" s="50"/>
    </row>
    <row r="23" spans="1:5" ht="14.25" x14ac:dyDescent="0.2">
      <c r="A23" s="52">
        <v>50300</v>
      </c>
      <c r="B23" s="49"/>
      <c r="C23" s="65">
        <f>C29+C33+C38+C41+C44+C48+C51+C57+C62+C65</f>
        <v>305000</v>
      </c>
      <c r="D23" s="65">
        <f t="shared" si="0"/>
        <v>305000</v>
      </c>
      <c r="E23" s="50"/>
    </row>
    <row r="24" spans="1:5" ht="15" x14ac:dyDescent="0.2">
      <c r="A24" s="46" t="s">
        <v>38</v>
      </c>
      <c r="B24" s="44"/>
      <c r="C24" s="45"/>
      <c r="D24" s="45">
        <f t="shared" si="0"/>
        <v>0</v>
      </c>
      <c r="E24" s="45"/>
    </row>
    <row r="25" spans="1:5" ht="34.5" customHeight="1" x14ac:dyDescent="0.2">
      <c r="A25" s="46" t="s">
        <v>136</v>
      </c>
      <c r="B25" s="44">
        <v>210</v>
      </c>
      <c r="C25" s="53">
        <f>C27+C31</f>
        <v>5071181</v>
      </c>
      <c r="D25" s="45">
        <f t="shared" si="0"/>
        <v>5071181</v>
      </c>
      <c r="E25" s="45"/>
    </row>
    <row r="26" spans="1:5" ht="15" x14ac:dyDescent="0.2">
      <c r="A26" s="46" t="s">
        <v>126</v>
      </c>
      <c r="B26" s="44"/>
      <c r="C26" s="53"/>
      <c r="D26" s="45">
        <f t="shared" si="0"/>
        <v>0</v>
      </c>
      <c r="E26" s="45"/>
    </row>
    <row r="27" spans="1:5" ht="15" x14ac:dyDescent="0.2">
      <c r="A27" s="46" t="s">
        <v>137</v>
      </c>
      <c r="B27" s="49">
        <v>211</v>
      </c>
      <c r="C27" s="57">
        <f>C28</f>
        <v>3871800</v>
      </c>
      <c r="D27" s="57">
        <f t="shared" si="0"/>
        <v>3871800</v>
      </c>
      <c r="E27" s="45"/>
    </row>
    <row r="28" spans="1:5" ht="15" x14ac:dyDescent="0.2">
      <c r="A28" s="54">
        <v>50400</v>
      </c>
      <c r="B28" s="67" t="s">
        <v>154</v>
      </c>
      <c r="C28" s="53">
        <v>3871800</v>
      </c>
      <c r="D28" s="53">
        <f t="shared" si="0"/>
        <v>3871800</v>
      </c>
      <c r="E28" s="56"/>
    </row>
    <row r="29" spans="1:5" ht="15" x14ac:dyDescent="0.2">
      <c r="A29" s="54">
        <v>50300</v>
      </c>
      <c r="B29" s="67" t="s">
        <v>154</v>
      </c>
      <c r="C29" s="63">
        <v>0</v>
      </c>
      <c r="D29" s="63">
        <f t="shared" si="0"/>
        <v>0</v>
      </c>
      <c r="E29" s="56"/>
    </row>
    <row r="30" spans="1:5" ht="15" x14ac:dyDescent="0.2">
      <c r="A30" s="46" t="s">
        <v>138</v>
      </c>
      <c r="B30" s="44">
        <v>212</v>
      </c>
      <c r="C30" s="63">
        <v>0</v>
      </c>
      <c r="D30" s="63">
        <f t="shared" si="0"/>
        <v>0</v>
      </c>
      <c r="E30" s="45"/>
    </row>
    <row r="31" spans="1:5" ht="15" customHeight="1" x14ac:dyDescent="0.2">
      <c r="A31" s="46" t="s">
        <v>139</v>
      </c>
      <c r="B31" s="49">
        <v>213</v>
      </c>
      <c r="C31" s="57">
        <f>C32+C33</f>
        <v>1199381</v>
      </c>
      <c r="D31" s="57">
        <f t="shared" si="0"/>
        <v>1199381</v>
      </c>
      <c r="E31" s="45"/>
    </row>
    <row r="32" spans="1:5" ht="15" customHeight="1" x14ac:dyDescent="0.2">
      <c r="A32" s="54">
        <v>50400</v>
      </c>
      <c r="B32" s="49"/>
      <c r="C32" s="53">
        <v>1199381</v>
      </c>
      <c r="D32" s="53">
        <f t="shared" si="0"/>
        <v>1199381</v>
      </c>
      <c r="E32" s="45"/>
    </row>
    <row r="33" spans="1:5" ht="15" x14ac:dyDescent="0.2">
      <c r="A33" s="54">
        <v>50300</v>
      </c>
      <c r="B33" s="55"/>
      <c r="C33" s="63">
        <v>0</v>
      </c>
      <c r="D33" s="63">
        <f t="shared" si="0"/>
        <v>0</v>
      </c>
      <c r="E33" s="56"/>
    </row>
    <row r="34" spans="1:5" ht="15" x14ac:dyDescent="0.2">
      <c r="A34" s="46" t="s">
        <v>140</v>
      </c>
      <c r="B34" s="49">
        <v>220</v>
      </c>
      <c r="C34" s="57">
        <f>C36+C39+C42</f>
        <v>328469</v>
      </c>
      <c r="D34" s="57">
        <f t="shared" si="0"/>
        <v>328469</v>
      </c>
      <c r="E34" s="45"/>
    </row>
    <row r="35" spans="1:5" ht="15" x14ac:dyDescent="0.2">
      <c r="A35" s="46" t="s">
        <v>126</v>
      </c>
      <c r="B35" s="44"/>
      <c r="C35" s="53"/>
      <c r="D35" s="53"/>
      <c r="E35" s="45"/>
    </row>
    <row r="36" spans="1:5" ht="15" x14ac:dyDescent="0.2">
      <c r="A36" s="46" t="s">
        <v>141</v>
      </c>
      <c r="B36" s="49">
        <v>221</v>
      </c>
      <c r="C36" s="57">
        <f>C37+C38</f>
        <v>30000</v>
      </c>
      <c r="D36" s="57">
        <f t="shared" si="0"/>
        <v>30000</v>
      </c>
      <c r="E36" s="45"/>
    </row>
    <row r="37" spans="1:5" ht="15" x14ac:dyDescent="0.2">
      <c r="A37" s="54">
        <v>50400</v>
      </c>
      <c r="B37" s="44">
        <v>221</v>
      </c>
      <c r="C37" s="63">
        <v>30000</v>
      </c>
      <c r="D37" s="53">
        <f t="shared" si="0"/>
        <v>30000</v>
      </c>
      <c r="E37" s="45"/>
    </row>
    <row r="38" spans="1:5" ht="15" x14ac:dyDescent="0.2">
      <c r="A38" s="54">
        <v>50300</v>
      </c>
      <c r="B38" s="44">
        <v>221</v>
      </c>
      <c r="C38" s="63">
        <v>0</v>
      </c>
      <c r="D38" s="63">
        <f t="shared" si="0"/>
        <v>0</v>
      </c>
      <c r="E38" s="45"/>
    </row>
    <row r="39" spans="1:5" ht="15" x14ac:dyDescent="0.2">
      <c r="A39" s="46" t="s">
        <v>142</v>
      </c>
      <c r="B39" s="49">
        <v>222</v>
      </c>
      <c r="C39" s="57">
        <f>C40+C41</f>
        <v>60000</v>
      </c>
      <c r="D39" s="64">
        <f t="shared" si="0"/>
        <v>60000</v>
      </c>
      <c r="E39" s="45"/>
    </row>
    <row r="40" spans="1:5" ht="15" x14ac:dyDescent="0.2">
      <c r="A40" s="54">
        <v>50400</v>
      </c>
      <c r="B40" s="44">
        <v>222</v>
      </c>
      <c r="C40" s="63">
        <v>60000</v>
      </c>
      <c r="D40" s="63">
        <f t="shared" si="0"/>
        <v>60000</v>
      </c>
      <c r="E40" s="45"/>
    </row>
    <row r="41" spans="1:5" ht="15" x14ac:dyDescent="0.2">
      <c r="A41" s="54">
        <v>50300</v>
      </c>
      <c r="B41" s="44">
        <v>222</v>
      </c>
      <c r="C41" s="63">
        <v>0</v>
      </c>
      <c r="D41" s="63">
        <f t="shared" si="0"/>
        <v>0</v>
      </c>
      <c r="E41" s="45"/>
    </row>
    <row r="42" spans="1:5" ht="15" x14ac:dyDescent="0.2">
      <c r="A42" s="46" t="s">
        <v>143</v>
      </c>
      <c r="B42" s="49">
        <v>223</v>
      </c>
      <c r="C42" s="57">
        <f>C43+C44</f>
        <v>238469</v>
      </c>
      <c r="D42" s="57">
        <f t="shared" si="0"/>
        <v>238469</v>
      </c>
      <c r="E42" s="45"/>
    </row>
    <row r="43" spans="1:5" ht="15" x14ac:dyDescent="0.2">
      <c r="A43" s="54">
        <v>50400</v>
      </c>
      <c r="B43" s="44">
        <v>223</v>
      </c>
      <c r="C43" s="53">
        <v>238469</v>
      </c>
      <c r="D43" s="53">
        <f t="shared" si="0"/>
        <v>238469</v>
      </c>
      <c r="E43" s="56"/>
    </row>
    <row r="44" spans="1:5" ht="15" x14ac:dyDescent="0.2">
      <c r="A44" s="54">
        <v>50300</v>
      </c>
      <c r="B44" s="44">
        <v>223</v>
      </c>
      <c r="C44" s="63">
        <v>0</v>
      </c>
      <c r="D44" s="63">
        <v>0</v>
      </c>
      <c r="E44" s="56"/>
    </row>
    <row r="45" spans="1:5" ht="15" customHeight="1" x14ac:dyDescent="0.2">
      <c r="A45" s="46" t="s">
        <v>144</v>
      </c>
      <c r="B45" s="44">
        <v>224</v>
      </c>
      <c r="C45" s="63">
        <v>0</v>
      </c>
      <c r="D45" s="63">
        <f t="shared" si="0"/>
        <v>0</v>
      </c>
      <c r="E45" s="45"/>
    </row>
    <row r="46" spans="1:5" ht="15" customHeight="1" x14ac:dyDescent="0.2">
      <c r="A46" s="46" t="s">
        <v>145</v>
      </c>
      <c r="B46" s="49">
        <v>225</v>
      </c>
      <c r="C46" s="57">
        <f>C47+C48</f>
        <v>49800</v>
      </c>
      <c r="D46" s="57">
        <f t="shared" si="0"/>
        <v>49800</v>
      </c>
      <c r="E46" s="45"/>
    </row>
    <row r="47" spans="1:5" ht="15" x14ac:dyDescent="0.2">
      <c r="A47" s="54">
        <v>50400</v>
      </c>
      <c r="B47" s="44">
        <v>225</v>
      </c>
      <c r="C47" s="63">
        <v>34800</v>
      </c>
      <c r="D47" s="63">
        <f t="shared" si="0"/>
        <v>34800</v>
      </c>
      <c r="E47" s="45"/>
    </row>
    <row r="48" spans="1:5" ht="15" x14ac:dyDescent="0.2">
      <c r="A48" s="54">
        <v>50300</v>
      </c>
      <c r="B48" s="44">
        <v>225</v>
      </c>
      <c r="C48" s="53">
        <v>15000</v>
      </c>
      <c r="D48" s="53">
        <f t="shared" si="0"/>
        <v>15000</v>
      </c>
      <c r="E48" s="45"/>
    </row>
    <row r="49" spans="1:5" ht="15" x14ac:dyDescent="0.2">
      <c r="A49" s="46" t="s">
        <v>146</v>
      </c>
      <c r="B49" s="49">
        <v>226</v>
      </c>
      <c r="C49" s="57">
        <f>C50+C51</f>
        <v>240550</v>
      </c>
      <c r="D49" s="57">
        <f t="shared" si="0"/>
        <v>240550</v>
      </c>
      <c r="E49" s="45"/>
    </row>
    <row r="50" spans="1:5" ht="15" x14ac:dyDescent="0.2">
      <c r="A50" s="54">
        <v>50400</v>
      </c>
      <c r="B50" s="44">
        <v>226</v>
      </c>
      <c r="C50" s="53">
        <v>45550</v>
      </c>
      <c r="D50" s="53">
        <f t="shared" si="0"/>
        <v>45550</v>
      </c>
      <c r="E50" s="45"/>
    </row>
    <row r="51" spans="1:5" ht="15" x14ac:dyDescent="0.2">
      <c r="A51" s="54">
        <v>50300</v>
      </c>
      <c r="B51" s="44">
        <v>226</v>
      </c>
      <c r="C51" s="53">
        <v>195000</v>
      </c>
      <c r="D51" s="53">
        <f t="shared" si="0"/>
        <v>195000</v>
      </c>
      <c r="E51" s="45"/>
    </row>
    <row r="52" spans="1:5" ht="15" customHeight="1" x14ac:dyDescent="0.2">
      <c r="A52" s="46" t="s">
        <v>147</v>
      </c>
      <c r="B52" s="44">
        <v>260</v>
      </c>
      <c r="C52" s="63">
        <v>0</v>
      </c>
      <c r="D52" s="63">
        <f t="shared" si="0"/>
        <v>0</v>
      </c>
      <c r="E52" s="45"/>
    </row>
    <row r="53" spans="1:5" ht="15" x14ac:dyDescent="0.2">
      <c r="A53" s="46" t="s">
        <v>126</v>
      </c>
      <c r="B53" s="44"/>
      <c r="C53" s="63"/>
      <c r="D53" s="63"/>
      <c r="E53" s="45"/>
    </row>
    <row r="54" spans="1:5" ht="15" customHeight="1" x14ac:dyDescent="0.2">
      <c r="A54" s="46" t="s">
        <v>148</v>
      </c>
      <c r="B54" s="44">
        <v>262</v>
      </c>
      <c r="C54" s="63">
        <v>0</v>
      </c>
      <c r="D54" s="63">
        <f t="shared" si="0"/>
        <v>0</v>
      </c>
      <c r="E54" s="45"/>
    </row>
    <row r="55" spans="1:5" ht="15" x14ac:dyDescent="0.2">
      <c r="A55" s="46" t="s">
        <v>149</v>
      </c>
      <c r="B55" s="49">
        <v>290</v>
      </c>
      <c r="C55" s="64">
        <f>C56+C57</f>
        <v>5000</v>
      </c>
      <c r="D55" s="64">
        <f t="shared" si="0"/>
        <v>5000</v>
      </c>
      <c r="E55" s="45"/>
    </row>
    <row r="56" spans="1:5" ht="15" x14ac:dyDescent="0.2">
      <c r="A56" s="54">
        <v>50400</v>
      </c>
      <c r="B56" s="44">
        <v>290</v>
      </c>
      <c r="C56" s="63">
        <v>0</v>
      </c>
      <c r="D56" s="63">
        <v>0</v>
      </c>
      <c r="E56" s="45"/>
    </row>
    <row r="57" spans="1:5" ht="15" x14ac:dyDescent="0.2">
      <c r="A57" s="54">
        <v>50300</v>
      </c>
      <c r="B57" s="44">
        <v>290</v>
      </c>
      <c r="C57" s="63">
        <v>5000</v>
      </c>
      <c r="D57" s="63">
        <v>750</v>
      </c>
      <c r="E57" s="45"/>
    </row>
    <row r="58" spans="1:5" ht="15" customHeight="1" x14ac:dyDescent="0.2">
      <c r="A58" s="46" t="s">
        <v>150</v>
      </c>
      <c r="B58" s="44">
        <v>300</v>
      </c>
      <c r="C58" s="64">
        <f>C60+C63</f>
        <v>165000</v>
      </c>
      <c r="D58" s="57">
        <f t="shared" si="0"/>
        <v>165000</v>
      </c>
      <c r="E58" s="45"/>
    </row>
    <row r="59" spans="1:5" ht="15" x14ac:dyDescent="0.2">
      <c r="A59" s="46" t="s">
        <v>126</v>
      </c>
      <c r="B59" s="44"/>
      <c r="C59" s="53"/>
      <c r="D59" s="53">
        <f t="shared" si="0"/>
        <v>0</v>
      </c>
      <c r="E59" s="45"/>
    </row>
    <row r="60" spans="1:5" ht="15" customHeight="1" x14ac:dyDescent="0.2">
      <c r="A60" s="46" t="s">
        <v>151</v>
      </c>
      <c r="B60" s="49">
        <v>310</v>
      </c>
      <c r="C60" s="64">
        <f>C61+C62</f>
        <v>40000</v>
      </c>
      <c r="D60" s="57">
        <f t="shared" si="0"/>
        <v>40000</v>
      </c>
      <c r="E60" s="45"/>
    </row>
    <row r="61" spans="1:5" ht="15" x14ac:dyDescent="0.25">
      <c r="A61" s="58">
        <v>50400</v>
      </c>
      <c r="B61" s="44">
        <v>310</v>
      </c>
      <c r="C61" s="63">
        <v>0</v>
      </c>
      <c r="D61" s="63">
        <f t="shared" si="0"/>
        <v>0</v>
      </c>
      <c r="E61" s="59"/>
    </row>
    <row r="62" spans="1:5" ht="15" x14ac:dyDescent="0.25">
      <c r="A62" s="58">
        <v>50300</v>
      </c>
      <c r="B62" s="44">
        <v>310</v>
      </c>
      <c r="C62" s="63">
        <v>40000</v>
      </c>
      <c r="D62" s="63">
        <f t="shared" si="0"/>
        <v>40000</v>
      </c>
      <c r="E62" s="59"/>
    </row>
    <row r="63" spans="1:5" ht="15" customHeight="1" x14ac:dyDescent="0.2">
      <c r="A63" s="46" t="s">
        <v>152</v>
      </c>
      <c r="B63" s="49">
        <v>340</v>
      </c>
      <c r="C63" s="64">
        <f>C64+C65</f>
        <v>125000</v>
      </c>
      <c r="D63" s="64">
        <f t="shared" si="0"/>
        <v>125000</v>
      </c>
      <c r="E63" s="45"/>
    </row>
    <row r="64" spans="1:5" ht="15" x14ac:dyDescent="0.2">
      <c r="A64" s="54">
        <v>50400</v>
      </c>
      <c r="B64" s="44">
        <v>340</v>
      </c>
      <c r="C64" s="63">
        <v>75000</v>
      </c>
      <c r="D64" s="63">
        <f t="shared" si="0"/>
        <v>75000</v>
      </c>
      <c r="E64" s="45"/>
    </row>
    <row r="65" spans="1:5" ht="15" x14ac:dyDescent="0.2">
      <c r="A65" s="54">
        <v>50300</v>
      </c>
      <c r="B65" s="44">
        <v>340</v>
      </c>
      <c r="C65" s="63">
        <v>50000</v>
      </c>
      <c r="D65" s="63">
        <f t="shared" si="0"/>
        <v>50000</v>
      </c>
      <c r="E65" s="45"/>
    </row>
    <row r="66" spans="1:5" x14ac:dyDescent="0.2">
      <c r="C66" s="61"/>
      <c r="D66" s="61"/>
    </row>
    <row r="67" spans="1:5" x14ac:dyDescent="0.2">
      <c r="A67" t="s">
        <v>207</v>
      </c>
      <c r="C67" s="61"/>
      <c r="D67" s="61"/>
    </row>
    <row r="68" spans="1:5" x14ac:dyDescent="0.2">
      <c r="A68">
        <v>50400</v>
      </c>
      <c r="B68">
        <v>340</v>
      </c>
      <c r="C68">
        <v>40000</v>
      </c>
    </row>
    <row r="69" spans="1:5" x14ac:dyDescent="0.2">
      <c r="A69">
        <v>50400</v>
      </c>
      <c r="B69">
        <v>340</v>
      </c>
      <c r="C69">
        <v>35000</v>
      </c>
      <c r="D69" t="s">
        <v>208</v>
      </c>
    </row>
  </sheetData>
  <mergeCells count="6">
    <mergeCell ref="A1:E1"/>
    <mergeCell ref="A2:E2"/>
    <mergeCell ref="A3:A4"/>
    <mergeCell ref="B3:B4"/>
    <mergeCell ref="C3:C4"/>
    <mergeCell ref="D3:E3"/>
  </mergeCells>
  <pageMargins left="0.70866141732283472" right="0.11811023622047245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topLeftCell="A10" workbookViewId="0">
      <selection activeCell="C16" sqref="C16"/>
    </sheetView>
  </sheetViews>
  <sheetFormatPr defaultRowHeight="13.15" customHeight="1" x14ac:dyDescent="0.2"/>
  <cols>
    <col min="1" max="1" width="6.28515625" customWidth="1"/>
    <col min="2" max="2" width="62.42578125" customWidth="1"/>
    <col min="3" max="3" width="26.28515625" customWidth="1"/>
  </cols>
  <sheetData>
    <row r="1" spans="1:3" ht="13.15" customHeight="1" x14ac:dyDescent="0.2">
      <c r="A1" s="22"/>
      <c r="B1" s="22"/>
      <c r="C1" s="22"/>
    </row>
    <row r="2" spans="1:3" ht="13.9" customHeight="1" x14ac:dyDescent="0.2">
      <c r="A2" s="22"/>
      <c r="B2" s="148" t="s">
        <v>16</v>
      </c>
      <c r="C2" s="148"/>
    </row>
    <row r="3" spans="1:3" ht="13.9" customHeight="1" x14ac:dyDescent="0.2">
      <c r="A3" s="22"/>
      <c r="B3" s="148" t="s">
        <v>337</v>
      </c>
      <c r="C3" s="148"/>
    </row>
    <row r="4" spans="1:3" ht="13.15" customHeight="1" x14ac:dyDescent="0.2">
      <c r="A4" s="22"/>
      <c r="B4" s="22"/>
      <c r="C4" s="22"/>
    </row>
    <row r="5" spans="1:3" ht="13.15" customHeight="1" x14ac:dyDescent="0.2">
      <c r="A5" s="23" t="s">
        <v>17</v>
      </c>
      <c r="B5" s="23" t="s">
        <v>18</v>
      </c>
      <c r="C5" s="23" t="s">
        <v>19</v>
      </c>
    </row>
    <row r="6" spans="1:3" ht="13.15" customHeight="1" x14ac:dyDescent="0.2">
      <c r="A6" s="23">
        <v>1</v>
      </c>
      <c r="B6" s="23">
        <v>2</v>
      </c>
      <c r="C6" s="23">
        <v>3</v>
      </c>
    </row>
    <row r="7" spans="1:3" ht="13.15" customHeight="1" x14ac:dyDescent="0.2">
      <c r="A7" s="24"/>
      <c r="B7" s="25" t="s">
        <v>20</v>
      </c>
      <c r="C7" s="36">
        <v>3316345.97</v>
      </c>
    </row>
    <row r="8" spans="1:3" ht="13.15" customHeight="1" x14ac:dyDescent="0.2">
      <c r="A8" s="24"/>
      <c r="B8" s="25" t="s">
        <v>199</v>
      </c>
      <c r="C8" s="36">
        <v>3290000</v>
      </c>
    </row>
    <row r="9" spans="1:3" ht="26.45" customHeight="1" x14ac:dyDescent="0.2">
      <c r="A9" s="25"/>
      <c r="B9" s="25" t="s">
        <v>153</v>
      </c>
      <c r="C9" s="36">
        <v>3245209.97</v>
      </c>
    </row>
    <row r="10" spans="1:3" ht="13.15" customHeight="1" x14ac:dyDescent="0.2">
      <c r="A10" s="24"/>
      <c r="B10" s="25" t="s">
        <v>21</v>
      </c>
      <c r="C10" s="36">
        <v>2630558.89</v>
      </c>
    </row>
    <row r="11" spans="1:3" ht="13.15" customHeight="1" x14ac:dyDescent="0.2">
      <c r="A11" s="24"/>
      <c r="B11" s="25" t="s">
        <v>159</v>
      </c>
      <c r="C11" s="36">
        <v>71136</v>
      </c>
    </row>
    <row r="12" spans="1:3" ht="13.15" customHeight="1" x14ac:dyDescent="0.2">
      <c r="A12" s="24"/>
      <c r="B12" s="25" t="s">
        <v>21</v>
      </c>
      <c r="C12" s="36">
        <v>57700</v>
      </c>
    </row>
    <row r="13" spans="1:3" ht="13.15" customHeight="1" x14ac:dyDescent="0.2">
      <c r="A13" s="24"/>
      <c r="B13" s="25" t="s">
        <v>200</v>
      </c>
      <c r="C13" s="36">
        <v>20379</v>
      </c>
    </row>
    <row r="14" spans="1:3" ht="13.15" customHeight="1" x14ac:dyDescent="0.2">
      <c r="A14" s="24"/>
      <c r="B14" s="25" t="s">
        <v>22</v>
      </c>
      <c r="C14" s="36">
        <v>0</v>
      </c>
    </row>
    <row r="15" spans="1:3" ht="26.45" customHeight="1" x14ac:dyDescent="0.2">
      <c r="A15" s="25"/>
      <c r="B15" s="25" t="s">
        <v>23</v>
      </c>
      <c r="C15" s="36">
        <v>5640964.7599999998</v>
      </c>
    </row>
    <row r="16" spans="1:3" ht="26.45" customHeight="1" x14ac:dyDescent="0.2">
      <c r="A16" s="25"/>
      <c r="B16" s="25" t="s">
        <v>24</v>
      </c>
      <c r="C16" s="36">
        <v>5640964.7599999998</v>
      </c>
    </row>
    <row r="17" spans="1:3" ht="13.15" customHeight="1" x14ac:dyDescent="0.2">
      <c r="A17" s="24"/>
      <c r="B17" s="24"/>
      <c r="C17" s="26"/>
    </row>
    <row r="18" spans="1:3" ht="26.45" customHeight="1" x14ac:dyDescent="0.2">
      <c r="A18" s="24"/>
      <c r="B18" s="25" t="s">
        <v>25</v>
      </c>
      <c r="C18" s="26"/>
    </row>
    <row r="19" spans="1:3" ht="13.15" customHeight="1" x14ac:dyDescent="0.2">
      <c r="A19" s="24"/>
      <c r="B19" s="25" t="s">
        <v>26</v>
      </c>
      <c r="C19" s="26"/>
    </row>
    <row r="20" spans="1:3" ht="13.15" customHeight="1" x14ac:dyDescent="0.2">
      <c r="A20" s="24"/>
      <c r="B20" s="25" t="s">
        <v>27</v>
      </c>
      <c r="C20" s="36">
        <v>95380.76</v>
      </c>
    </row>
    <row r="21" spans="1:3" ht="13.15" customHeight="1" x14ac:dyDescent="0.2">
      <c r="A21" s="24"/>
      <c r="B21" s="25" t="s">
        <v>28</v>
      </c>
      <c r="C21" s="26"/>
    </row>
    <row r="22" spans="1:3" ht="13.15" customHeight="1" x14ac:dyDescent="0.2">
      <c r="A22" s="24"/>
      <c r="B22" s="25" t="s">
        <v>29</v>
      </c>
      <c r="C22" s="36">
        <v>0</v>
      </c>
    </row>
    <row r="23" spans="1:3" ht="26.45" customHeight="1" x14ac:dyDescent="0.2">
      <c r="A23" s="24"/>
      <c r="B23" s="25" t="s">
        <v>30</v>
      </c>
      <c r="C23" s="26"/>
    </row>
    <row r="24" spans="1:3" ht="13.15" customHeight="1" x14ac:dyDescent="0.2">
      <c r="A24" s="24"/>
      <c r="B24" s="25" t="s">
        <v>31</v>
      </c>
      <c r="C24" s="36">
        <v>0</v>
      </c>
    </row>
    <row r="25" spans="1:3" ht="26.45" customHeight="1" x14ac:dyDescent="0.2">
      <c r="A25" s="24"/>
      <c r="B25" s="25" t="s">
        <v>32</v>
      </c>
      <c r="C25" s="26"/>
    </row>
    <row r="26" spans="1:3" ht="12.75" x14ac:dyDescent="0.2"/>
  </sheetData>
  <mergeCells count="2">
    <mergeCell ref="B2:C2"/>
    <mergeCell ref="B3:C3"/>
  </mergeCells>
  <pageMargins left="0.7" right="0.7" top="0.75" bottom="0.75" header="0.3" footer="0.3"/>
  <pageSetup paperSize="9" scale="9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"/>
  <sheetViews>
    <sheetView tabSelected="1" topLeftCell="A2" workbookViewId="0">
      <selection activeCell="D11" sqref="D11"/>
    </sheetView>
  </sheetViews>
  <sheetFormatPr defaultRowHeight="12.75" x14ac:dyDescent="0.2"/>
  <cols>
    <col min="1" max="1" width="22" customWidth="1"/>
    <col min="5" max="5" width="15.7109375" customWidth="1"/>
    <col min="11" max="11" width="11" customWidth="1"/>
    <col min="19" max="19" width="11.85546875" customWidth="1"/>
    <col min="26" max="26" width="11.140625" customWidth="1"/>
  </cols>
  <sheetData>
    <row r="1" spans="1:32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 t="s">
        <v>266</v>
      </c>
    </row>
    <row r="2" spans="1:32" ht="14.25" x14ac:dyDescent="0.2">
      <c r="A2" s="22"/>
      <c r="B2" s="5" t="s">
        <v>267</v>
      </c>
      <c r="C2" s="5"/>
      <c r="D2" s="5"/>
      <c r="E2" s="5"/>
      <c r="F2" s="5"/>
      <c r="G2" s="5"/>
      <c r="H2" s="5"/>
      <c r="I2" s="5"/>
      <c r="J2" s="5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32" ht="14.25" x14ac:dyDescent="0.2">
      <c r="A3" s="22"/>
      <c r="B3" s="148" t="s">
        <v>339</v>
      </c>
      <c r="C3" s="148"/>
      <c r="D3" s="148"/>
      <c r="E3" s="148"/>
      <c r="F3" s="148"/>
      <c r="G3" s="148"/>
      <c r="H3" s="5"/>
      <c r="I3" s="5"/>
      <c r="J3" s="5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4" spans="1:32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32" x14ac:dyDescent="0.2">
      <c r="A5" s="173" t="s">
        <v>18</v>
      </c>
      <c r="B5" s="173" t="s">
        <v>268</v>
      </c>
      <c r="C5" s="173" t="s">
        <v>33</v>
      </c>
      <c r="D5" s="173" t="s">
        <v>35</v>
      </c>
      <c r="E5" s="173" t="s">
        <v>36</v>
      </c>
      <c r="F5" s="173" t="s">
        <v>269</v>
      </c>
      <c r="G5" s="173" t="s">
        <v>270</v>
      </c>
      <c r="H5" s="173" t="s">
        <v>271</v>
      </c>
      <c r="I5" s="173" t="s">
        <v>272</v>
      </c>
      <c r="J5" s="173" t="s">
        <v>34</v>
      </c>
      <c r="K5" s="178" t="s">
        <v>273</v>
      </c>
      <c r="L5" s="179"/>
      <c r="M5" s="179"/>
      <c r="N5" s="179"/>
      <c r="O5" s="179"/>
      <c r="P5" s="179"/>
      <c r="Q5" s="179"/>
      <c r="R5" s="180"/>
      <c r="S5" s="181" t="s">
        <v>273</v>
      </c>
      <c r="T5" s="179"/>
      <c r="U5" s="179"/>
      <c r="V5" s="179"/>
      <c r="W5" s="179"/>
      <c r="X5" s="179"/>
      <c r="Y5" s="180"/>
      <c r="Z5" s="181" t="s">
        <v>273</v>
      </c>
      <c r="AA5" s="179"/>
      <c r="AB5" s="179"/>
      <c r="AC5" s="179"/>
      <c r="AD5" s="179"/>
      <c r="AE5" s="179"/>
      <c r="AF5" s="180"/>
    </row>
    <row r="6" spans="1:32" x14ac:dyDescent="0.2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3" t="s">
        <v>309</v>
      </c>
      <c r="L6" s="182" t="s">
        <v>38</v>
      </c>
      <c r="M6" s="183"/>
      <c r="N6" s="183"/>
      <c r="O6" s="183"/>
      <c r="P6" s="183"/>
      <c r="Q6" s="183"/>
      <c r="R6" s="184"/>
      <c r="S6" s="173" t="s">
        <v>310</v>
      </c>
      <c r="T6" s="182" t="s">
        <v>38</v>
      </c>
      <c r="U6" s="183"/>
      <c r="V6" s="183"/>
      <c r="W6" s="183"/>
      <c r="X6" s="183"/>
      <c r="Y6" s="184"/>
      <c r="Z6" s="173" t="s">
        <v>311</v>
      </c>
      <c r="AA6" s="182" t="s">
        <v>38</v>
      </c>
      <c r="AB6" s="183"/>
      <c r="AC6" s="183"/>
      <c r="AD6" s="183"/>
      <c r="AE6" s="183"/>
      <c r="AF6" s="184"/>
    </row>
    <row r="7" spans="1:32" x14ac:dyDescent="0.2">
      <c r="A7" s="177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3" t="s">
        <v>274</v>
      </c>
      <c r="M7" s="173" t="s">
        <v>275</v>
      </c>
      <c r="N7" s="173" t="s">
        <v>39</v>
      </c>
      <c r="O7" s="173" t="s">
        <v>40</v>
      </c>
      <c r="P7" s="173" t="s">
        <v>41</v>
      </c>
      <c r="Q7" s="175" t="s">
        <v>42</v>
      </c>
      <c r="R7" s="176"/>
      <c r="S7" s="177"/>
      <c r="T7" s="173" t="s">
        <v>274</v>
      </c>
      <c r="U7" s="173" t="s">
        <v>39</v>
      </c>
      <c r="V7" s="173" t="s">
        <v>40</v>
      </c>
      <c r="W7" s="173" t="s">
        <v>41</v>
      </c>
      <c r="X7" s="175" t="s">
        <v>42</v>
      </c>
      <c r="Y7" s="176"/>
      <c r="Z7" s="177"/>
      <c r="AA7" s="173" t="s">
        <v>274</v>
      </c>
      <c r="AB7" s="173" t="s">
        <v>39</v>
      </c>
      <c r="AC7" s="173" t="s">
        <v>40</v>
      </c>
      <c r="AD7" s="173" t="s">
        <v>41</v>
      </c>
      <c r="AE7" s="175" t="s">
        <v>42</v>
      </c>
      <c r="AF7" s="176"/>
    </row>
    <row r="8" spans="1:32" ht="25.5" x14ac:dyDescent="0.2">
      <c r="A8" s="174"/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23" t="s">
        <v>37</v>
      </c>
      <c r="R8" s="123" t="s">
        <v>43</v>
      </c>
      <c r="S8" s="174"/>
      <c r="T8" s="174"/>
      <c r="U8" s="174"/>
      <c r="V8" s="174"/>
      <c r="W8" s="174"/>
      <c r="X8" s="123" t="s">
        <v>37</v>
      </c>
      <c r="Y8" s="123" t="s">
        <v>43</v>
      </c>
      <c r="Z8" s="174"/>
      <c r="AA8" s="174"/>
      <c r="AB8" s="174"/>
      <c r="AC8" s="174"/>
      <c r="AD8" s="174"/>
      <c r="AE8" s="123" t="s">
        <v>37</v>
      </c>
      <c r="AF8" s="123" t="s">
        <v>43</v>
      </c>
    </row>
    <row r="9" spans="1:32" x14ac:dyDescent="0.2">
      <c r="A9" s="123">
        <v>1</v>
      </c>
      <c r="B9" s="123">
        <v>2</v>
      </c>
      <c r="C9" s="123">
        <v>3</v>
      </c>
      <c r="D9" s="123">
        <v>4</v>
      </c>
      <c r="E9" s="123">
        <v>5</v>
      </c>
      <c r="F9" s="123">
        <v>6</v>
      </c>
      <c r="G9" s="123">
        <v>7</v>
      </c>
      <c r="H9" s="123">
        <v>8</v>
      </c>
      <c r="I9" s="123">
        <v>9</v>
      </c>
      <c r="J9" s="123">
        <v>10</v>
      </c>
      <c r="K9" s="123">
        <v>11</v>
      </c>
      <c r="L9" s="123">
        <v>12</v>
      </c>
      <c r="M9" s="123"/>
      <c r="N9" s="123">
        <v>13</v>
      </c>
      <c r="O9" s="123">
        <v>14</v>
      </c>
      <c r="P9" s="123">
        <v>15</v>
      </c>
      <c r="Q9" s="123">
        <v>16</v>
      </c>
      <c r="R9" s="123">
        <v>17</v>
      </c>
      <c r="S9" s="123">
        <v>18</v>
      </c>
      <c r="T9" s="123">
        <v>19</v>
      </c>
      <c r="U9" s="123">
        <v>20</v>
      </c>
      <c r="V9" s="123">
        <v>21</v>
      </c>
      <c r="W9" s="123">
        <v>22</v>
      </c>
      <c r="X9" s="123">
        <v>23</v>
      </c>
      <c r="Y9" s="123">
        <v>24</v>
      </c>
      <c r="Z9" s="123">
        <v>25</v>
      </c>
      <c r="AA9" s="123">
        <v>26</v>
      </c>
      <c r="AB9" s="123">
        <v>27</v>
      </c>
      <c r="AC9" s="123">
        <v>28</v>
      </c>
      <c r="AD9" s="123">
        <v>29</v>
      </c>
      <c r="AE9" s="123">
        <v>30</v>
      </c>
      <c r="AF9" s="123">
        <v>31</v>
      </c>
    </row>
    <row r="10" spans="1:32" ht="15" x14ac:dyDescent="0.2">
      <c r="A10" s="27" t="s">
        <v>44</v>
      </c>
      <c r="B10" s="28"/>
      <c r="C10" s="28" t="s">
        <v>45</v>
      </c>
      <c r="D10" s="28" t="s">
        <v>47</v>
      </c>
      <c r="E10" s="28" t="s">
        <v>48</v>
      </c>
      <c r="F10" s="28" t="s">
        <v>45</v>
      </c>
      <c r="G10" s="28"/>
      <c r="H10" s="28" t="s">
        <v>276</v>
      </c>
      <c r="I10" s="28" t="s">
        <v>45</v>
      </c>
      <c r="J10" s="28" t="s">
        <v>46</v>
      </c>
      <c r="K10" s="129">
        <f>K11+K12+K14</f>
        <v>5945964.7599999998</v>
      </c>
      <c r="L10" s="129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0</v>
      </c>
      <c r="R10" s="129">
        <v>0</v>
      </c>
      <c r="S10" s="129">
        <v>6011000</v>
      </c>
      <c r="T10" s="129">
        <v>0</v>
      </c>
      <c r="U10" s="129">
        <v>0</v>
      </c>
      <c r="V10" s="129">
        <v>0</v>
      </c>
      <c r="W10" s="129">
        <v>0</v>
      </c>
      <c r="X10" s="129">
        <v>0</v>
      </c>
      <c r="Y10" s="129">
        <v>0</v>
      </c>
      <c r="Z10" s="129">
        <v>6022000</v>
      </c>
      <c r="AA10" s="129">
        <v>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</row>
    <row r="11" spans="1:32" ht="153" x14ac:dyDescent="0.2">
      <c r="A11" s="27" t="s">
        <v>54</v>
      </c>
      <c r="B11" s="28"/>
      <c r="C11" s="28" t="s">
        <v>55</v>
      </c>
      <c r="D11" s="28" t="s">
        <v>57</v>
      </c>
      <c r="E11" s="28" t="s">
        <v>58</v>
      </c>
      <c r="F11" s="28" t="s">
        <v>45</v>
      </c>
      <c r="G11" s="28"/>
      <c r="H11" s="28" t="s">
        <v>276</v>
      </c>
      <c r="I11" s="28" t="s">
        <v>55</v>
      </c>
      <c r="J11" s="28" t="s">
        <v>56</v>
      </c>
      <c r="K11" s="129">
        <v>305000</v>
      </c>
      <c r="L11" s="129">
        <v>0</v>
      </c>
      <c r="M11" s="129">
        <v>0</v>
      </c>
      <c r="N11" s="129">
        <v>0</v>
      </c>
      <c r="O11" s="129">
        <v>0</v>
      </c>
      <c r="P11" s="129">
        <v>0</v>
      </c>
      <c r="Q11" s="129">
        <v>0</v>
      </c>
      <c r="R11" s="129">
        <v>0</v>
      </c>
      <c r="S11" s="129">
        <v>305000</v>
      </c>
      <c r="T11" s="129">
        <v>0</v>
      </c>
      <c r="U11" s="129">
        <v>0</v>
      </c>
      <c r="V11" s="129">
        <v>0</v>
      </c>
      <c r="W11" s="129">
        <v>0</v>
      </c>
      <c r="X11" s="129">
        <v>0</v>
      </c>
      <c r="Y11" s="129">
        <v>0</v>
      </c>
      <c r="Z11" s="129">
        <v>305000</v>
      </c>
      <c r="AA11" s="129">
        <v>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</row>
    <row r="12" spans="1:32" ht="63.75" x14ac:dyDescent="0.2">
      <c r="A12" s="27" t="s">
        <v>59</v>
      </c>
      <c r="B12" s="28"/>
      <c r="C12" s="28" t="s">
        <v>55</v>
      </c>
      <c r="D12" s="28" t="s">
        <v>57</v>
      </c>
      <c r="E12" s="28" t="s">
        <v>61</v>
      </c>
      <c r="F12" s="28" t="s">
        <v>45</v>
      </c>
      <c r="G12" s="28"/>
      <c r="H12" s="28" t="s">
        <v>276</v>
      </c>
      <c r="I12" s="28" t="s">
        <v>55</v>
      </c>
      <c r="J12" s="28" t="s">
        <v>60</v>
      </c>
      <c r="K12" s="129">
        <v>5607000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5706000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5717000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</row>
    <row r="13" spans="1:32" ht="153" x14ac:dyDescent="0.2">
      <c r="A13" s="27" t="s">
        <v>54</v>
      </c>
      <c r="B13" s="28"/>
      <c r="C13" s="28" t="s">
        <v>50</v>
      </c>
      <c r="D13" s="28" t="s">
        <v>57</v>
      </c>
      <c r="E13" s="28" t="s">
        <v>58</v>
      </c>
      <c r="F13" s="28" t="s">
        <v>45</v>
      </c>
      <c r="G13" s="28"/>
      <c r="H13" s="28" t="s">
        <v>276</v>
      </c>
      <c r="I13" s="28" t="s">
        <v>50</v>
      </c>
      <c r="J13" s="28" t="s">
        <v>56</v>
      </c>
      <c r="K13" s="129">
        <v>0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</row>
    <row r="14" spans="1:32" ht="15" x14ac:dyDescent="0.2">
      <c r="A14" s="27" t="s">
        <v>62</v>
      </c>
      <c r="B14" s="28"/>
      <c r="C14" s="28" t="s">
        <v>50</v>
      </c>
      <c r="D14" s="28" t="s">
        <v>52</v>
      </c>
      <c r="E14" s="28" t="s">
        <v>64</v>
      </c>
      <c r="F14" s="28" t="s">
        <v>45</v>
      </c>
      <c r="G14" s="28"/>
      <c r="H14" s="28" t="s">
        <v>276</v>
      </c>
      <c r="I14" s="28" t="s">
        <v>50</v>
      </c>
      <c r="J14" s="28" t="s">
        <v>63</v>
      </c>
      <c r="K14" s="129">
        <v>33964.76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</row>
    <row r="15" spans="1:32" ht="14.25" x14ac:dyDescent="0.2">
      <c r="A15" s="111"/>
      <c r="B15" s="112"/>
      <c r="C15" s="112"/>
      <c r="D15" s="112"/>
      <c r="E15" s="112"/>
      <c r="F15" s="112"/>
      <c r="G15" s="113"/>
      <c r="H15" s="113"/>
      <c r="I15" s="113"/>
      <c r="J15" s="113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</row>
    <row r="16" spans="1:32" ht="15" x14ac:dyDescent="0.2">
      <c r="A16" s="27" t="s">
        <v>65</v>
      </c>
      <c r="B16" s="28"/>
      <c r="C16" s="28" t="s">
        <v>45</v>
      </c>
      <c r="D16" s="28" t="s">
        <v>57</v>
      </c>
      <c r="E16" s="28" t="s">
        <v>58</v>
      </c>
      <c r="F16" s="28" t="s">
        <v>45</v>
      </c>
      <c r="G16" s="28" t="s">
        <v>45</v>
      </c>
      <c r="H16" s="28" t="s">
        <v>276</v>
      </c>
      <c r="I16" s="28"/>
      <c r="J16" s="28" t="s">
        <v>56</v>
      </c>
      <c r="K16" s="129">
        <v>305000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305000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305000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</row>
    <row r="17" spans="1:32" ht="25.5" x14ac:dyDescent="0.2">
      <c r="A17" s="27" t="s">
        <v>312</v>
      </c>
      <c r="B17" s="28"/>
      <c r="C17" s="28" t="s">
        <v>69</v>
      </c>
      <c r="D17" s="28" t="s">
        <v>57</v>
      </c>
      <c r="E17" s="28" t="s">
        <v>58</v>
      </c>
      <c r="F17" s="28" t="s">
        <v>45</v>
      </c>
      <c r="G17" s="28" t="s">
        <v>69</v>
      </c>
      <c r="H17" s="28" t="s">
        <v>277</v>
      </c>
      <c r="I17" s="28"/>
      <c r="J17" s="28" t="s">
        <v>56</v>
      </c>
      <c r="K17" s="129">
        <v>0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</row>
    <row r="18" spans="1:32" ht="51" x14ac:dyDescent="0.2">
      <c r="A18" s="27" t="s">
        <v>313</v>
      </c>
      <c r="B18" s="28"/>
      <c r="C18" s="28" t="s">
        <v>74</v>
      </c>
      <c r="D18" s="28" t="s">
        <v>57</v>
      </c>
      <c r="E18" s="28" t="s">
        <v>58</v>
      </c>
      <c r="F18" s="28" t="s">
        <v>45</v>
      </c>
      <c r="G18" s="28" t="s">
        <v>74</v>
      </c>
      <c r="H18" s="28" t="s">
        <v>277</v>
      </c>
      <c r="I18" s="28"/>
      <c r="J18" s="28" t="s">
        <v>56</v>
      </c>
      <c r="K18" s="129">
        <v>0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</row>
    <row r="19" spans="1:32" ht="107.25" customHeight="1" x14ac:dyDescent="0.2">
      <c r="A19" s="27" t="s">
        <v>314</v>
      </c>
      <c r="B19" s="28"/>
      <c r="C19" s="28" t="s">
        <v>72</v>
      </c>
      <c r="D19" s="28" t="s">
        <v>57</v>
      </c>
      <c r="E19" s="28" t="s">
        <v>58</v>
      </c>
      <c r="F19" s="28" t="s">
        <v>45</v>
      </c>
      <c r="G19" s="28" t="s">
        <v>72</v>
      </c>
      <c r="H19" s="28" t="s">
        <v>277</v>
      </c>
      <c r="I19" s="28"/>
      <c r="J19" s="28" t="s">
        <v>56</v>
      </c>
      <c r="K19" s="129">
        <v>0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</row>
    <row r="20" spans="1:32" ht="30" customHeight="1" x14ac:dyDescent="0.2">
      <c r="A20" s="27" t="s">
        <v>315</v>
      </c>
      <c r="B20" s="28"/>
      <c r="C20" s="28" t="s">
        <v>67</v>
      </c>
      <c r="D20" s="28" t="s">
        <v>57</v>
      </c>
      <c r="E20" s="28" t="s">
        <v>58</v>
      </c>
      <c r="F20" s="28" t="s">
        <v>45</v>
      </c>
      <c r="G20" s="28" t="s">
        <v>67</v>
      </c>
      <c r="H20" s="28" t="s">
        <v>277</v>
      </c>
      <c r="I20" s="28"/>
      <c r="J20" s="28" t="s">
        <v>56</v>
      </c>
      <c r="K20" s="129">
        <v>300000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300000</v>
      </c>
      <c r="T20" s="129">
        <v>0</v>
      </c>
      <c r="U20" s="129">
        <v>0</v>
      </c>
      <c r="V20" s="129">
        <v>0</v>
      </c>
      <c r="W20" s="129">
        <v>0</v>
      </c>
      <c r="X20" s="129">
        <v>0</v>
      </c>
      <c r="Y20" s="129">
        <v>0</v>
      </c>
      <c r="Z20" s="129">
        <v>300000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</row>
    <row r="21" spans="1:32" ht="76.5" x14ac:dyDescent="0.2">
      <c r="A21" s="27" t="s">
        <v>316</v>
      </c>
      <c r="B21" s="28"/>
      <c r="C21" s="28" t="s">
        <v>281</v>
      </c>
      <c r="D21" s="28" t="s">
        <v>57</v>
      </c>
      <c r="E21" s="28" t="s">
        <v>58</v>
      </c>
      <c r="F21" s="28" t="s">
        <v>45</v>
      </c>
      <c r="G21" s="28" t="s">
        <v>281</v>
      </c>
      <c r="H21" s="28" t="s">
        <v>277</v>
      </c>
      <c r="I21" s="28"/>
      <c r="J21" s="28" t="s">
        <v>56</v>
      </c>
      <c r="K21" s="129">
        <v>0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29">
        <v>0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</row>
    <row r="22" spans="1:32" ht="25.5" x14ac:dyDescent="0.2">
      <c r="A22" s="27" t="s">
        <v>317</v>
      </c>
      <c r="B22" s="28"/>
      <c r="C22" s="28" t="s">
        <v>77</v>
      </c>
      <c r="D22" s="28" t="s">
        <v>57</v>
      </c>
      <c r="E22" s="28" t="s">
        <v>58</v>
      </c>
      <c r="F22" s="28" t="s">
        <v>45</v>
      </c>
      <c r="G22" s="28" t="s">
        <v>77</v>
      </c>
      <c r="H22" s="28" t="s">
        <v>277</v>
      </c>
      <c r="I22" s="28"/>
      <c r="J22" s="28" t="s">
        <v>56</v>
      </c>
      <c r="K22" s="129">
        <v>0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</row>
    <row r="23" spans="1:32" ht="15" x14ac:dyDescent="0.2">
      <c r="A23" s="27" t="s">
        <v>318</v>
      </c>
      <c r="B23" s="28"/>
      <c r="C23" s="28" t="s">
        <v>283</v>
      </c>
      <c r="D23" s="28" t="s">
        <v>57</v>
      </c>
      <c r="E23" s="28" t="s">
        <v>58</v>
      </c>
      <c r="F23" s="28" t="s">
        <v>45</v>
      </c>
      <c r="G23" s="28" t="s">
        <v>283</v>
      </c>
      <c r="H23" s="28" t="s">
        <v>277</v>
      </c>
      <c r="I23" s="28"/>
      <c r="J23" s="28" t="s">
        <v>56</v>
      </c>
      <c r="K23" s="129">
        <v>5000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5000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5000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</row>
    <row r="24" spans="1:32" ht="15" x14ac:dyDescent="0.2">
      <c r="A24" s="27" t="s">
        <v>65</v>
      </c>
      <c r="B24" s="28"/>
      <c r="C24" s="28" t="s">
        <v>45</v>
      </c>
      <c r="D24" s="28" t="s">
        <v>57</v>
      </c>
      <c r="E24" s="28" t="s">
        <v>319</v>
      </c>
      <c r="F24" s="28" t="s">
        <v>45</v>
      </c>
      <c r="G24" s="28" t="s">
        <v>45</v>
      </c>
      <c r="H24" s="28" t="s">
        <v>276</v>
      </c>
      <c r="I24" s="28"/>
      <c r="J24" s="28" t="s">
        <v>320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</row>
    <row r="25" spans="1:32" ht="25.5" x14ac:dyDescent="0.2">
      <c r="A25" s="27" t="s">
        <v>312</v>
      </c>
      <c r="B25" s="28"/>
      <c r="C25" s="28" t="s">
        <v>69</v>
      </c>
      <c r="D25" s="28" t="s">
        <v>57</v>
      </c>
      <c r="E25" s="28" t="s">
        <v>319</v>
      </c>
      <c r="F25" s="28" t="s">
        <v>45</v>
      </c>
      <c r="G25" s="28" t="s">
        <v>69</v>
      </c>
      <c r="H25" s="28" t="s">
        <v>277</v>
      </c>
      <c r="I25" s="28"/>
      <c r="J25" s="28" t="s">
        <v>320</v>
      </c>
      <c r="K25" s="129">
        <v>0</v>
      </c>
      <c r="L25" s="129">
        <v>0</v>
      </c>
      <c r="M25" s="129">
        <v>0</v>
      </c>
      <c r="N25" s="129">
        <v>0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  <c r="T25" s="129">
        <v>0</v>
      </c>
      <c r="U25" s="129">
        <v>0</v>
      </c>
      <c r="V25" s="129">
        <v>0</v>
      </c>
      <c r="W25" s="129">
        <v>0</v>
      </c>
      <c r="X25" s="129">
        <v>0</v>
      </c>
      <c r="Y25" s="129">
        <v>0</v>
      </c>
      <c r="Z25" s="129">
        <v>0</v>
      </c>
      <c r="AA25" s="129">
        <v>0</v>
      </c>
      <c r="AB25" s="129">
        <v>0</v>
      </c>
      <c r="AC25" s="129">
        <v>0</v>
      </c>
      <c r="AD25" s="129">
        <v>0</v>
      </c>
      <c r="AE25" s="129">
        <v>0</v>
      </c>
      <c r="AF25" s="129">
        <v>0</v>
      </c>
    </row>
    <row r="26" spans="1:32" ht="102" x14ac:dyDescent="0.2">
      <c r="A26" s="27" t="s">
        <v>314</v>
      </c>
      <c r="B26" s="28"/>
      <c r="C26" s="28" t="s">
        <v>72</v>
      </c>
      <c r="D26" s="28" t="s">
        <v>57</v>
      </c>
      <c r="E26" s="28" t="s">
        <v>319</v>
      </c>
      <c r="F26" s="28" t="s">
        <v>45</v>
      </c>
      <c r="G26" s="28" t="s">
        <v>72</v>
      </c>
      <c r="H26" s="28" t="s">
        <v>277</v>
      </c>
      <c r="I26" s="28"/>
      <c r="J26" s="28" t="s">
        <v>320</v>
      </c>
      <c r="K26" s="129">
        <v>0</v>
      </c>
      <c r="L26" s="129">
        <v>0</v>
      </c>
      <c r="M26" s="129">
        <v>0</v>
      </c>
      <c r="N26" s="129">
        <v>0</v>
      </c>
      <c r="O26" s="129">
        <v>0</v>
      </c>
      <c r="P26" s="129">
        <v>0</v>
      </c>
      <c r="Q26" s="129">
        <v>0</v>
      </c>
      <c r="R26" s="129">
        <v>0</v>
      </c>
      <c r="S26" s="129">
        <v>0</v>
      </c>
      <c r="T26" s="129">
        <v>0</v>
      </c>
      <c r="U26" s="129">
        <v>0</v>
      </c>
      <c r="V26" s="129">
        <v>0</v>
      </c>
      <c r="W26" s="129">
        <v>0</v>
      </c>
      <c r="X26" s="129">
        <v>0</v>
      </c>
      <c r="Y26" s="129">
        <v>0</v>
      </c>
      <c r="Z26" s="129">
        <v>0</v>
      </c>
      <c r="AA26" s="129">
        <v>0</v>
      </c>
      <c r="AB26" s="129">
        <v>0</v>
      </c>
      <c r="AC26" s="129">
        <v>0</v>
      </c>
      <c r="AD26" s="129">
        <v>0</v>
      </c>
      <c r="AE26" s="129">
        <v>0</v>
      </c>
      <c r="AF26" s="129">
        <v>0</v>
      </c>
    </row>
    <row r="27" spans="1:32" ht="25.5" x14ac:dyDescent="0.2">
      <c r="A27" s="27" t="s">
        <v>315</v>
      </c>
      <c r="B27" s="28"/>
      <c r="C27" s="28" t="s">
        <v>67</v>
      </c>
      <c r="D27" s="28" t="s">
        <v>57</v>
      </c>
      <c r="E27" s="28" t="s">
        <v>319</v>
      </c>
      <c r="F27" s="28" t="s">
        <v>45</v>
      </c>
      <c r="G27" s="28" t="s">
        <v>67</v>
      </c>
      <c r="H27" s="28" t="s">
        <v>277</v>
      </c>
      <c r="I27" s="28"/>
      <c r="J27" s="28" t="s">
        <v>320</v>
      </c>
      <c r="K27" s="129">
        <v>0</v>
      </c>
      <c r="L27" s="129">
        <v>0</v>
      </c>
      <c r="M27" s="129">
        <v>0</v>
      </c>
      <c r="N27" s="129">
        <v>0</v>
      </c>
      <c r="O27" s="129">
        <v>0</v>
      </c>
      <c r="P27" s="129">
        <v>0</v>
      </c>
      <c r="Q27" s="129">
        <v>0</v>
      </c>
      <c r="R27" s="129">
        <v>0</v>
      </c>
      <c r="S27" s="129">
        <v>0</v>
      </c>
      <c r="T27" s="129">
        <v>0</v>
      </c>
      <c r="U27" s="129">
        <v>0</v>
      </c>
      <c r="V27" s="129">
        <v>0</v>
      </c>
      <c r="W27" s="129">
        <v>0</v>
      </c>
      <c r="X27" s="129">
        <v>0</v>
      </c>
      <c r="Y27" s="129">
        <v>0</v>
      </c>
      <c r="Z27" s="129">
        <v>0</v>
      </c>
      <c r="AA27" s="129">
        <v>0</v>
      </c>
      <c r="AB27" s="129">
        <v>0</v>
      </c>
      <c r="AC27" s="129">
        <v>0</v>
      </c>
      <c r="AD27" s="129">
        <v>0</v>
      </c>
      <c r="AE27" s="129">
        <v>0</v>
      </c>
      <c r="AF27" s="129">
        <v>0</v>
      </c>
    </row>
    <row r="28" spans="1:32" ht="15" x14ac:dyDescent="0.2">
      <c r="A28" s="27" t="s">
        <v>65</v>
      </c>
      <c r="B28" s="28"/>
      <c r="C28" s="28" t="s">
        <v>45</v>
      </c>
      <c r="D28" s="28" t="s">
        <v>57</v>
      </c>
      <c r="E28" s="28" t="s">
        <v>61</v>
      </c>
      <c r="F28" s="28" t="s">
        <v>45</v>
      </c>
      <c r="G28" s="28" t="s">
        <v>45</v>
      </c>
      <c r="H28" s="28" t="s">
        <v>276</v>
      </c>
      <c r="I28" s="28"/>
      <c r="J28" s="28" t="s">
        <v>60</v>
      </c>
      <c r="K28" s="129">
        <v>5607000</v>
      </c>
      <c r="L28" s="129">
        <v>0</v>
      </c>
      <c r="M28" s="129">
        <v>0</v>
      </c>
      <c r="N28" s="129">
        <v>0</v>
      </c>
      <c r="O28" s="129">
        <v>0</v>
      </c>
      <c r="P28" s="129">
        <v>0</v>
      </c>
      <c r="Q28" s="129">
        <v>0</v>
      </c>
      <c r="R28" s="129">
        <v>0</v>
      </c>
      <c r="S28" s="129">
        <v>5706000</v>
      </c>
      <c r="T28" s="129">
        <v>0</v>
      </c>
      <c r="U28" s="129">
        <v>0</v>
      </c>
      <c r="V28" s="129">
        <v>0</v>
      </c>
      <c r="W28" s="129">
        <v>0</v>
      </c>
      <c r="X28" s="129">
        <v>0</v>
      </c>
      <c r="Y28" s="129">
        <v>0</v>
      </c>
      <c r="Z28" s="129">
        <v>5717000</v>
      </c>
      <c r="AA28" s="129">
        <v>0</v>
      </c>
      <c r="AB28" s="129">
        <v>0</v>
      </c>
      <c r="AC28" s="129">
        <v>0</v>
      </c>
      <c r="AD28" s="129">
        <v>0</v>
      </c>
      <c r="AE28" s="129">
        <v>0</v>
      </c>
      <c r="AF28" s="129">
        <v>0</v>
      </c>
    </row>
    <row r="29" spans="1:32" ht="25.5" x14ac:dyDescent="0.2">
      <c r="A29" s="27" t="s">
        <v>312</v>
      </c>
      <c r="B29" s="28"/>
      <c r="C29" s="28" t="s">
        <v>69</v>
      </c>
      <c r="D29" s="28" t="s">
        <v>57</v>
      </c>
      <c r="E29" s="28" t="s">
        <v>61</v>
      </c>
      <c r="F29" s="28" t="s">
        <v>45</v>
      </c>
      <c r="G29" s="28" t="s">
        <v>69</v>
      </c>
      <c r="H29" s="28" t="s">
        <v>277</v>
      </c>
      <c r="I29" s="28"/>
      <c r="J29" s="28" t="s">
        <v>60</v>
      </c>
      <c r="K29" s="129">
        <v>3881464</v>
      </c>
      <c r="L29" s="129">
        <v>0</v>
      </c>
      <c r="M29" s="129">
        <v>0</v>
      </c>
      <c r="N29" s="129">
        <v>0</v>
      </c>
      <c r="O29" s="129">
        <v>0</v>
      </c>
      <c r="P29" s="129">
        <v>0</v>
      </c>
      <c r="Q29" s="129">
        <v>0</v>
      </c>
      <c r="R29" s="129">
        <v>0</v>
      </c>
      <c r="S29" s="129">
        <v>3881464</v>
      </c>
      <c r="T29" s="129">
        <v>0</v>
      </c>
      <c r="U29" s="129">
        <v>0</v>
      </c>
      <c r="V29" s="129">
        <v>0</v>
      </c>
      <c r="W29" s="129">
        <v>0</v>
      </c>
      <c r="X29" s="129">
        <v>0</v>
      </c>
      <c r="Y29" s="129">
        <v>0</v>
      </c>
      <c r="Z29" s="129">
        <v>3881464</v>
      </c>
      <c r="AA29" s="129">
        <v>0</v>
      </c>
      <c r="AB29" s="129">
        <v>0</v>
      </c>
      <c r="AC29" s="129">
        <v>0</v>
      </c>
      <c r="AD29" s="129">
        <v>0</v>
      </c>
      <c r="AE29" s="129">
        <v>0</v>
      </c>
      <c r="AF29" s="129">
        <v>0</v>
      </c>
    </row>
    <row r="30" spans="1:32" ht="51" x14ac:dyDescent="0.2">
      <c r="A30" s="27" t="s">
        <v>313</v>
      </c>
      <c r="B30" s="28"/>
      <c r="C30" s="28" t="s">
        <v>74</v>
      </c>
      <c r="D30" s="28" t="s">
        <v>57</v>
      </c>
      <c r="E30" s="28" t="s">
        <v>61</v>
      </c>
      <c r="F30" s="28" t="s">
        <v>45</v>
      </c>
      <c r="G30" s="28" t="s">
        <v>74</v>
      </c>
      <c r="H30" s="28" t="s">
        <v>277</v>
      </c>
      <c r="I30" s="28"/>
      <c r="J30" s="28" t="s">
        <v>60</v>
      </c>
      <c r="K30" s="129">
        <v>0</v>
      </c>
      <c r="L30" s="129">
        <v>0</v>
      </c>
      <c r="M30" s="129">
        <v>0</v>
      </c>
      <c r="N30" s="129">
        <v>0</v>
      </c>
      <c r="O30" s="129">
        <v>0</v>
      </c>
      <c r="P30" s="129">
        <v>0</v>
      </c>
      <c r="Q30" s="129">
        <v>0</v>
      </c>
      <c r="R30" s="129">
        <v>0</v>
      </c>
      <c r="S30" s="129">
        <v>0</v>
      </c>
      <c r="T30" s="129">
        <v>0</v>
      </c>
      <c r="U30" s="129">
        <v>0</v>
      </c>
      <c r="V30" s="129">
        <v>0</v>
      </c>
      <c r="W30" s="129">
        <v>0</v>
      </c>
      <c r="X30" s="129">
        <v>0</v>
      </c>
      <c r="Y30" s="129">
        <v>0</v>
      </c>
      <c r="Z30" s="129">
        <v>0</v>
      </c>
      <c r="AA30" s="129">
        <v>0</v>
      </c>
      <c r="AB30" s="129">
        <v>0</v>
      </c>
      <c r="AC30" s="129">
        <v>0</v>
      </c>
      <c r="AD30" s="129">
        <v>0</v>
      </c>
      <c r="AE30" s="129">
        <v>0</v>
      </c>
      <c r="AF30" s="129">
        <v>0</v>
      </c>
    </row>
    <row r="31" spans="1:32" ht="102" x14ac:dyDescent="0.2">
      <c r="A31" s="27" t="s">
        <v>314</v>
      </c>
      <c r="B31" s="28"/>
      <c r="C31" s="28" t="s">
        <v>72</v>
      </c>
      <c r="D31" s="28" t="s">
        <v>57</v>
      </c>
      <c r="E31" s="28" t="s">
        <v>61</v>
      </c>
      <c r="F31" s="28" t="s">
        <v>45</v>
      </c>
      <c r="G31" s="28" t="s">
        <v>72</v>
      </c>
      <c r="H31" s="28" t="s">
        <v>277</v>
      </c>
      <c r="I31" s="28"/>
      <c r="J31" s="28" t="s">
        <v>60</v>
      </c>
      <c r="K31" s="129">
        <v>1172202</v>
      </c>
      <c r="L31" s="129">
        <v>0</v>
      </c>
      <c r="M31" s="129">
        <v>0</v>
      </c>
      <c r="N31" s="129">
        <v>0</v>
      </c>
      <c r="O31" s="129">
        <v>0</v>
      </c>
      <c r="P31" s="129">
        <v>0</v>
      </c>
      <c r="Q31" s="129">
        <v>0</v>
      </c>
      <c r="R31" s="129">
        <v>0</v>
      </c>
      <c r="S31" s="129">
        <v>1172202</v>
      </c>
      <c r="T31" s="129">
        <v>0</v>
      </c>
      <c r="U31" s="129">
        <v>0</v>
      </c>
      <c r="V31" s="129">
        <v>0</v>
      </c>
      <c r="W31" s="129">
        <v>0</v>
      </c>
      <c r="X31" s="129">
        <v>0</v>
      </c>
      <c r="Y31" s="129">
        <v>0</v>
      </c>
      <c r="Z31" s="129">
        <v>1172202</v>
      </c>
      <c r="AA31" s="129">
        <v>0</v>
      </c>
      <c r="AB31" s="129">
        <v>0</v>
      </c>
      <c r="AC31" s="129">
        <v>0</v>
      </c>
      <c r="AD31" s="129">
        <v>0</v>
      </c>
      <c r="AE31" s="129">
        <v>0</v>
      </c>
      <c r="AF31" s="129">
        <v>0</v>
      </c>
    </row>
    <row r="32" spans="1:32" ht="25.5" x14ac:dyDescent="0.2">
      <c r="A32" s="27" t="s">
        <v>315</v>
      </c>
      <c r="B32" s="28"/>
      <c r="C32" s="28" t="s">
        <v>67</v>
      </c>
      <c r="D32" s="28" t="s">
        <v>57</v>
      </c>
      <c r="E32" s="28" t="s">
        <v>61</v>
      </c>
      <c r="F32" s="28" t="s">
        <v>45</v>
      </c>
      <c r="G32" s="28" t="s">
        <v>67</v>
      </c>
      <c r="H32" s="28" t="s">
        <v>277</v>
      </c>
      <c r="I32" s="28"/>
      <c r="J32" s="28" t="s">
        <v>60</v>
      </c>
      <c r="K32" s="129">
        <v>523334</v>
      </c>
      <c r="L32" s="129">
        <v>0</v>
      </c>
      <c r="M32" s="129">
        <v>0</v>
      </c>
      <c r="N32" s="129">
        <v>0</v>
      </c>
      <c r="O32" s="129">
        <v>0</v>
      </c>
      <c r="P32" s="129">
        <v>0</v>
      </c>
      <c r="Q32" s="129">
        <v>0</v>
      </c>
      <c r="R32" s="129">
        <v>0</v>
      </c>
      <c r="S32" s="129">
        <v>622334</v>
      </c>
      <c r="T32" s="129">
        <v>0</v>
      </c>
      <c r="U32" s="129">
        <v>0</v>
      </c>
      <c r="V32" s="129">
        <v>0</v>
      </c>
      <c r="W32" s="129">
        <v>0</v>
      </c>
      <c r="X32" s="129">
        <v>0</v>
      </c>
      <c r="Y32" s="129">
        <v>0</v>
      </c>
      <c r="Z32" s="129">
        <v>633334</v>
      </c>
      <c r="AA32" s="129">
        <v>0</v>
      </c>
      <c r="AB32" s="129">
        <v>0</v>
      </c>
      <c r="AC32" s="129">
        <v>0</v>
      </c>
      <c r="AD32" s="129">
        <v>0</v>
      </c>
      <c r="AE32" s="129">
        <v>0</v>
      </c>
      <c r="AF32" s="129">
        <v>0</v>
      </c>
    </row>
    <row r="33" spans="1:32" ht="76.5" x14ac:dyDescent="0.2">
      <c r="A33" s="27" t="s">
        <v>316</v>
      </c>
      <c r="B33" s="28"/>
      <c r="C33" s="28" t="s">
        <v>281</v>
      </c>
      <c r="D33" s="28" t="s">
        <v>57</v>
      </c>
      <c r="E33" s="28" t="s">
        <v>61</v>
      </c>
      <c r="F33" s="28" t="s">
        <v>45</v>
      </c>
      <c r="G33" s="28" t="s">
        <v>281</v>
      </c>
      <c r="H33" s="28" t="s">
        <v>277</v>
      </c>
      <c r="I33" s="28"/>
      <c r="J33" s="28" t="s">
        <v>60</v>
      </c>
      <c r="K33" s="129">
        <v>0</v>
      </c>
      <c r="L33" s="129">
        <v>0</v>
      </c>
      <c r="M33" s="129">
        <v>0</v>
      </c>
      <c r="N33" s="129">
        <v>0</v>
      </c>
      <c r="O33" s="129">
        <v>0</v>
      </c>
      <c r="P33" s="129">
        <v>0</v>
      </c>
      <c r="Q33" s="129">
        <v>0</v>
      </c>
      <c r="R33" s="129">
        <v>0</v>
      </c>
      <c r="S33" s="129">
        <v>0</v>
      </c>
      <c r="T33" s="129">
        <v>0</v>
      </c>
      <c r="U33" s="129">
        <v>0</v>
      </c>
      <c r="V33" s="129">
        <v>0</v>
      </c>
      <c r="W33" s="129">
        <v>0</v>
      </c>
      <c r="X33" s="129">
        <v>0</v>
      </c>
      <c r="Y33" s="129">
        <v>0</v>
      </c>
      <c r="Z33" s="129">
        <v>0</v>
      </c>
      <c r="AA33" s="129">
        <v>0</v>
      </c>
      <c r="AB33" s="129">
        <v>0</v>
      </c>
      <c r="AC33" s="129">
        <v>0</v>
      </c>
      <c r="AD33" s="129">
        <v>0</v>
      </c>
      <c r="AE33" s="129">
        <v>0</v>
      </c>
      <c r="AF33" s="129">
        <v>0</v>
      </c>
    </row>
    <row r="34" spans="1:32" ht="15" x14ac:dyDescent="0.2">
      <c r="A34" s="27" t="s">
        <v>321</v>
      </c>
      <c r="B34" s="28"/>
      <c r="C34" s="28" t="s">
        <v>286</v>
      </c>
      <c r="D34" s="28" t="s">
        <v>57</v>
      </c>
      <c r="E34" s="28" t="s">
        <v>61</v>
      </c>
      <c r="F34" s="28" t="s">
        <v>45</v>
      </c>
      <c r="G34" s="28" t="s">
        <v>286</v>
      </c>
      <c r="H34" s="28" t="s">
        <v>277</v>
      </c>
      <c r="I34" s="28"/>
      <c r="J34" s="28" t="s">
        <v>60</v>
      </c>
      <c r="K34" s="129">
        <v>0</v>
      </c>
      <c r="L34" s="129">
        <v>0</v>
      </c>
      <c r="M34" s="129">
        <v>0</v>
      </c>
      <c r="N34" s="129">
        <v>0</v>
      </c>
      <c r="O34" s="129">
        <v>0</v>
      </c>
      <c r="P34" s="129">
        <v>0</v>
      </c>
      <c r="Q34" s="129">
        <v>0</v>
      </c>
      <c r="R34" s="129">
        <v>0</v>
      </c>
      <c r="S34" s="129">
        <v>0</v>
      </c>
      <c r="T34" s="129">
        <v>0</v>
      </c>
      <c r="U34" s="129">
        <v>0</v>
      </c>
      <c r="V34" s="129">
        <v>0</v>
      </c>
      <c r="W34" s="129">
        <v>0</v>
      </c>
      <c r="X34" s="129">
        <v>0</v>
      </c>
      <c r="Y34" s="129">
        <v>0</v>
      </c>
      <c r="Z34" s="129">
        <v>0</v>
      </c>
      <c r="AA34" s="129">
        <v>0</v>
      </c>
      <c r="AB34" s="129">
        <v>0</v>
      </c>
      <c r="AC34" s="129">
        <v>0</v>
      </c>
      <c r="AD34" s="129">
        <v>0</v>
      </c>
      <c r="AE34" s="129">
        <v>0</v>
      </c>
      <c r="AF34" s="129">
        <v>0</v>
      </c>
    </row>
    <row r="35" spans="1:32" ht="38.25" x14ac:dyDescent="0.2">
      <c r="A35" s="27" t="s">
        <v>322</v>
      </c>
      <c r="B35" s="28"/>
      <c r="C35" s="28" t="s">
        <v>323</v>
      </c>
      <c r="D35" s="28" t="s">
        <v>57</v>
      </c>
      <c r="E35" s="28" t="s">
        <v>61</v>
      </c>
      <c r="F35" s="28" t="s">
        <v>45</v>
      </c>
      <c r="G35" s="28" t="s">
        <v>323</v>
      </c>
      <c r="H35" s="28" t="s">
        <v>277</v>
      </c>
      <c r="I35" s="28"/>
      <c r="J35" s="28" t="s">
        <v>60</v>
      </c>
      <c r="K35" s="129">
        <v>0</v>
      </c>
      <c r="L35" s="129">
        <v>0</v>
      </c>
      <c r="M35" s="129">
        <v>0</v>
      </c>
      <c r="N35" s="129">
        <v>0</v>
      </c>
      <c r="O35" s="129">
        <v>0</v>
      </c>
      <c r="P35" s="129">
        <v>0</v>
      </c>
      <c r="Q35" s="129">
        <v>0</v>
      </c>
      <c r="R35" s="129">
        <v>0</v>
      </c>
      <c r="S35" s="129">
        <v>0</v>
      </c>
      <c r="T35" s="129">
        <v>0</v>
      </c>
      <c r="U35" s="129">
        <v>0</v>
      </c>
      <c r="V35" s="129">
        <v>0</v>
      </c>
      <c r="W35" s="129">
        <v>0</v>
      </c>
      <c r="X35" s="129">
        <v>0</v>
      </c>
      <c r="Y35" s="129">
        <v>0</v>
      </c>
      <c r="Z35" s="129">
        <v>0</v>
      </c>
      <c r="AA35" s="129">
        <v>0</v>
      </c>
      <c r="AB35" s="129">
        <v>0</v>
      </c>
      <c r="AC35" s="129">
        <v>0</v>
      </c>
      <c r="AD35" s="129">
        <v>0</v>
      </c>
      <c r="AE35" s="129">
        <v>0</v>
      </c>
      <c r="AF35" s="129">
        <v>0</v>
      </c>
    </row>
    <row r="36" spans="1:32" ht="27.75" customHeight="1" x14ac:dyDescent="0.2">
      <c r="A36" s="27" t="s">
        <v>317</v>
      </c>
      <c r="B36" s="28"/>
      <c r="C36" s="28" t="s">
        <v>77</v>
      </c>
      <c r="D36" s="28" t="s">
        <v>57</v>
      </c>
      <c r="E36" s="28" t="s">
        <v>61</v>
      </c>
      <c r="F36" s="28" t="s">
        <v>45</v>
      </c>
      <c r="G36" s="28" t="s">
        <v>77</v>
      </c>
      <c r="H36" s="28" t="s">
        <v>277</v>
      </c>
      <c r="I36" s="28"/>
      <c r="J36" s="28" t="s">
        <v>60</v>
      </c>
      <c r="K36" s="129">
        <v>0</v>
      </c>
      <c r="L36" s="129">
        <v>0</v>
      </c>
      <c r="M36" s="129">
        <v>0</v>
      </c>
      <c r="N36" s="129">
        <v>0</v>
      </c>
      <c r="O36" s="129">
        <v>0</v>
      </c>
      <c r="P36" s="129">
        <v>0</v>
      </c>
      <c r="Q36" s="129">
        <v>0</v>
      </c>
      <c r="R36" s="129">
        <v>0</v>
      </c>
      <c r="S36" s="129">
        <v>0</v>
      </c>
      <c r="T36" s="129">
        <v>0</v>
      </c>
      <c r="U36" s="129">
        <v>0</v>
      </c>
      <c r="V36" s="129">
        <v>0</v>
      </c>
      <c r="W36" s="129">
        <v>0</v>
      </c>
      <c r="X36" s="129">
        <v>0</v>
      </c>
      <c r="Y36" s="129">
        <v>0</v>
      </c>
      <c r="Z36" s="129">
        <v>0</v>
      </c>
      <c r="AA36" s="129">
        <v>0</v>
      </c>
      <c r="AB36" s="129">
        <v>0</v>
      </c>
      <c r="AC36" s="129">
        <v>0</v>
      </c>
      <c r="AD36" s="129">
        <v>0</v>
      </c>
      <c r="AE36" s="129">
        <v>0</v>
      </c>
      <c r="AF36" s="129">
        <v>0</v>
      </c>
    </row>
    <row r="37" spans="1:32" ht="14.25" customHeight="1" x14ac:dyDescent="0.2">
      <c r="A37" s="27" t="s">
        <v>318</v>
      </c>
      <c r="B37" s="28"/>
      <c r="C37" s="28" t="s">
        <v>283</v>
      </c>
      <c r="D37" s="28" t="s">
        <v>57</v>
      </c>
      <c r="E37" s="28" t="s">
        <v>61</v>
      </c>
      <c r="F37" s="28" t="s">
        <v>45</v>
      </c>
      <c r="G37" s="28" t="s">
        <v>283</v>
      </c>
      <c r="H37" s="28" t="s">
        <v>277</v>
      </c>
      <c r="I37" s="28"/>
      <c r="J37" s="28" t="s">
        <v>60</v>
      </c>
      <c r="K37" s="129">
        <v>0</v>
      </c>
      <c r="L37" s="129">
        <v>0</v>
      </c>
      <c r="M37" s="129">
        <v>0</v>
      </c>
      <c r="N37" s="129">
        <v>0</v>
      </c>
      <c r="O37" s="129">
        <v>0</v>
      </c>
      <c r="P37" s="129">
        <v>0</v>
      </c>
      <c r="Q37" s="129">
        <v>0</v>
      </c>
      <c r="R37" s="129">
        <v>0</v>
      </c>
      <c r="S37" s="129">
        <v>0</v>
      </c>
      <c r="T37" s="129">
        <v>0</v>
      </c>
      <c r="U37" s="129">
        <v>0</v>
      </c>
      <c r="V37" s="129">
        <v>0</v>
      </c>
      <c r="W37" s="129">
        <v>0</v>
      </c>
      <c r="X37" s="129">
        <v>0</v>
      </c>
      <c r="Y37" s="129">
        <v>0</v>
      </c>
      <c r="Z37" s="129">
        <v>0</v>
      </c>
      <c r="AA37" s="129">
        <v>0</v>
      </c>
      <c r="AB37" s="129">
        <v>0</v>
      </c>
      <c r="AC37" s="129">
        <v>0</v>
      </c>
      <c r="AD37" s="129">
        <v>0</v>
      </c>
      <c r="AE37" s="129">
        <v>0</v>
      </c>
      <c r="AF37" s="129">
        <v>0</v>
      </c>
    </row>
    <row r="38" spans="1:32" ht="27" customHeight="1" x14ac:dyDescent="0.2">
      <c r="A38" s="27" t="s">
        <v>315</v>
      </c>
      <c r="B38" s="28"/>
      <c r="C38" s="28" t="s">
        <v>67</v>
      </c>
      <c r="D38" s="28" t="s">
        <v>57</v>
      </c>
      <c r="E38" s="28" t="s">
        <v>61</v>
      </c>
      <c r="F38" s="28" t="s">
        <v>45</v>
      </c>
      <c r="G38" s="28" t="s">
        <v>67</v>
      </c>
      <c r="H38" s="28" t="s">
        <v>288</v>
      </c>
      <c r="I38" s="28"/>
      <c r="J38" s="28" t="s">
        <v>60</v>
      </c>
      <c r="K38" s="129">
        <v>30000</v>
      </c>
      <c r="L38" s="129">
        <v>0</v>
      </c>
      <c r="M38" s="129">
        <v>0</v>
      </c>
      <c r="N38" s="129">
        <v>0</v>
      </c>
      <c r="O38" s="129">
        <v>0</v>
      </c>
      <c r="P38" s="129">
        <v>0</v>
      </c>
      <c r="Q38" s="129">
        <v>0</v>
      </c>
      <c r="R38" s="129">
        <v>0</v>
      </c>
      <c r="S38" s="129">
        <v>30000</v>
      </c>
      <c r="T38" s="129">
        <v>0</v>
      </c>
      <c r="U38" s="129">
        <v>0</v>
      </c>
      <c r="V38" s="129">
        <v>0</v>
      </c>
      <c r="W38" s="129">
        <v>0</v>
      </c>
      <c r="X38" s="129">
        <v>0</v>
      </c>
      <c r="Y38" s="129">
        <v>0</v>
      </c>
      <c r="Z38" s="129">
        <v>30000</v>
      </c>
      <c r="AA38" s="129">
        <v>0</v>
      </c>
      <c r="AB38" s="129">
        <v>0</v>
      </c>
      <c r="AC38" s="129">
        <v>0</v>
      </c>
      <c r="AD38" s="129">
        <v>0</v>
      </c>
      <c r="AE38" s="129">
        <v>0</v>
      </c>
      <c r="AF38" s="129">
        <v>0</v>
      </c>
    </row>
    <row r="39" spans="1:32" ht="13.5" customHeight="1" x14ac:dyDescent="0.2">
      <c r="A39" s="27" t="s">
        <v>65</v>
      </c>
      <c r="B39" s="28"/>
      <c r="C39" s="28" t="s">
        <v>45</v>
      </c>
      <c r="D39" s="28" t="s">
        <v>57</v>
      </c>
      <c r="E39" s="28" t="s">
        <v>84</v>
      </c>
      <c r="F39" s="28" t="s">
        <v>45</v>
      </c>
      <c r="G39" s="28" t="s">
        <v>45</v>
      </c>
      <c r="H39" s="28" t="s">
        <v>276</v>
      </c>
      <c r="I39" s="28"/>
      <c r="J39" s="28" t="s">
        <v>291</v>
      </c>
      <c r="K39" s="129">
        <v>0</v>
      </c>
      <c r="L39" s="129">
        <v>0</v>
      </c>
      <c r="M39" s="129">
        <v>0</v>
      </c>
      <c r="N39" s="129">
        <v>0</v>
      </c>
      <c r="O39" s="129">
        <v>0</v>
      </c>
      <c r="P39" s="129">
        <v>0</v>
      </c>
      <c r="Q39" s="129">
        <v>0</v>
      </c>
      <c r="R39" s="129">
        <v>0</v>
      </c>
      <c r="S39" s="129">
        <v>0</v>
      </c>
      <c r="T39" s="129">
        <v>0</v>
      </c>
      <c r="U39" s="129">
        <v>0</v>
      </c>
      <c r="V39" s="129">
        <v>0</v>
      </c>
      <c r="W39" s="129">
        <v>0</v>
      </c>
      <c r="X39" s="129">
        <v>0</v>
      </c>
      <c r="Y39" s="129">
        <v>0</v>
      </c>
      <c r="Z39" s="129">
        <v>0</v>
      </c>
      <c r="AA39" s="129">
        <v>0</v>
      </c>
      <c r="AB39" s="129">
        <v>0</v>
      </c>
      <c r="AC39" s="129">
        <v>0</v>
      </c>
      <c r="AD39" s="129">
        <v>0</v>
      </c>
      <c r="AE39" s="129">
        <v>0</v>
      </c>
      <c r="AF39" s="129">
        <v>0</v>
      </c>
    </row>
    <row r="40" spans="1:32" ht="27" customHeight="1" x14ac:dyDescent="0.2">
      <c r="A40" s="27" t="s">
        <v>312</v>
      </c>
      <c r="B40" s="28"/>
      <c r="C40" s="28" t="s">
        <v>69</v>
      </c>
      <c r="D40" s="28" t="s">
        <v>57</v>
      </c>
      <c r="E40" s="28" t="s">
        <v>84</v>
      </c>
      <c r="F40" s="28" t="s">
        <v>45</v>
      </c>
      <c r="G40" s="28" t="s">
        <v>69</v>
      </c>
      <c r="H40" s="28" t="s">
        <v>277</v>
      </c>
      <c r="I40" s="28"/>
      <c r="J40" s="28" t="s">
        <v>291</v>
      </c>
      <c r="K40" s="129">
        <v>0</v>
      </c>
      <c r="L40" s="129">
        <v>0</v>
      </c>
      <c r="M40" s="129">
        <v>0</v>
      </c>
      <c r="N40" s="129">
        <v>0</v>
      </c>
      <c r="O40" s="129">
        <v>0</v>
      </c>
      <c r="P40" s="129">
        <v>0</v>
      </c>
      <c r="Q40" s="129">
        <v>0</v>
      </c>
      <c r="R40" s="129">
        <v>0</v>
      </c>
      <c r="S40" s="129">
        <v>0</v>
      </c>
      <c r="T40" s="129">
        <v>0</v>
      </c>
      <c r="U40" s="129">
        <v>0</v>
      </c>
      <c r="V40" s="129">
        <v>0</v>
      </c>
      <c r="W40" s="129">
        <v>0</v>
      </c>
      <c r="X40" s="129">
        <v>0</v>
      </c>
      <c r="Y40" s="129">
        <v>0</v>
      </c>
      <c r="Z40" s="129">
        <v>0</v>
      </c>
      <c r="AA40" s="129">
        <v>0</v>
      </c>
      <c r="AB40" s="129">
        <v>0</v>
      </c>
      <c r="AC40" s="129">
        <v>0</v>
      </c>
      <c r="AD40" s="129">
        <v>0</v>
      </c>
      <c r="AE40" s="129">
        <v>0</v>
      </c>
      <c r="AF40" s="129">
        <v>0</v>
      </c>
    </row>
    <row r="41" spans="1:32" ht="102" x14ac:dyDescent="0.2">
      <c r="A41" s="27" t="s">
        <v>314</v>
      </c>
      <c r="B41" s="28"/>
      <c r="C41" s="28" t="s">
        <v>72</v>
      </c>
      <c r="D41" s="28" t="s">
        <v>57</v>
      </c>
      <c r="E41" s="28" t="s">
        <v>84</v>
      </c>
      <c r="F41" s="28" t="s">
        <v>45</v>
      </c>
      <c r="G41" s="28" t="s">
        <v>72</v>
      </c>
      <c r="H41" s="28" t="s">
        <v>277</v>
      </c>
      <c r="I41" s="28"/>
      <c r="J41" s="28" t="s">
        <v>291</v>
      </c>
      <c r="K41" s="129">
        <v>0</v>
      </c>
      <c r="L41" s="129">
        <v>0</v>
      </c>
      <c r="M41" s="129">
        <v>0</v>
      </c>
      <c r="N41" s="129">
        <v>0</v>
      </c>
      <c r="O41" s="129">
        <v>0</v>
      </c>
      <c r="P41" s="129">
        <v>0</v>
      </c>
      <c r="Q41" s="129">
        <v>0</v>
      </c>
      <c r="R41" s="129">
        <v>0</v>
      </c>
      <c r="S41" s="129">
        <v>0</v>
      </c>
      <c r="T41" s="129">
        <v>0</v>
      </c>
      <c r="U41" s="129">
        <v>0</v>
      </c>
      <c r="V41" s="129">
        <v>0</v>
      </c>
      <c r="W41" s="129">
        <v>0</v>
      </c>
      <c r="X41" s="129">
        <v>0</v>
      </c>
      <c r="Y41" s="129">
        <v>0</v>
      </c>
      <c r="Z41" s="129">
        <v>0</v>
      </c>
      <c r="AA41" s="129">
        <v>0</v>
      </c>
      <c r="AB41" s="129">
        <v>0</v>
      </c>
      <c r="AC41" s="129">
        <v>0</v>
      </c>
      <c r="AD41" s="129">
        <v>0</v>
      </c>
      <c r="AE41" s="129">
        <v>0</v>
      </c>
      <c r="AF41" s="129">
        <v>0</v>
      </c>
    </row>
    <row r="42" spans="1:32" ht="25.5" x14ac:dyDescent="0.2">
      <c r="A42" s="27" t="s">
        <v>315</v>
      </c>
      <c r="B42" s="28"/>
      <c r="C42" s="28" t="s">
        <v>67</v>
      </c>
      <c r="D42" s="28" t="s">
        <v>57</v>
      </c>
      <c r="E42" s="28" t="s">
        <v>84</v>
      </c>
      <c r="F42" s="28" t="s">
        <v>45</v>
      </c>
      <c r="G42" s="28" t="s">
        <v>67</v>
      </c>
      <c r="H42" s="28" t="s">
        <v>277</v>
      </c>
      <c r="I42" s="28"/>
      <c r="J42" s="28" t="s">
        <v>291</v>
      </c>
      <c r="K42" s="129">
        <v>0</v>
      </c>
      <c r="L42" s="129">
        <v>0</v>
      </c>
      <c r="M42" s="129">
        <v>0</v>
      </c>
      <c r="N42" s="129">
        <v>0</v>
      </c>
      <c r="O42" s="129">
        <v>0</v>
      </c>
      <c r="P42" s="129">
        <v>0</v>
      </c>
      <c r="Q42" s="129">
        <v>0</v>
      </c>
      <c r="R42" s="129">
        <v>0</v>
      </c>
      <c r="S42" s="129">
        <v>0</v>
      </c>
      <c r="T42" s="129">
        <v>0</v>
      </c>
      <c r="U42" s="129">
        <v>0</v>
      </c>
      <c r="V42" s="129">
        <v>0</v>
      </c>
      <c r="W42" s="129">
        <v>0</v>
      </c>
      <c r="X42" s="129">
        <v>0</v>
      </c>
      <c r="Y42" s="129">
        <v>0</v>
      </c>
      <c r="Z42" s="129">
        <v>0</v>
      </c>
      <c r="AA42" s="129">
        <v>0</v>
      </c>
      <c r="AB42" s="129">
        <v>0</v>
      </c>
      <c r="AC42" s="129">
        <v>0</v>
      </c>
      <c r="AD42" s="129">
        <v>0</v>
      </c>
      <c r="AE42" s="129">
        <v>0</v>
      </c>
      <c r="AF42" s="129">
        <v>0</v>
      </c>
    </row>
    <row r="43" spans="1:32" ht="15" x14ac:dyDescent="0.2">
      <c r="A43" s="27" t="s">
        <v>65</v>
      </c>
      <c r="B43" s="28"/>
      <c r="C43" s="28" t="s">
        <v>45</v>
      </c>
      <c r="D43" s="28" t="s">
        <v>52</v>
      </c>
      <c r="E43" s="28" t="s">
        <v>64</v>
      </c>
      <c r="F43" s="28" t="s">
        <v>45</v>
      </c>
      <c r="G43" s="28" t="s">
        <v>45</v>
      </c>
      <c r="H43" s="28" t="s">
        <v>276</v>
      </c>
      <c r="I43" s="28"/>
      <c r="J43" s="28" t="s">
        <v>63</v>
      </c>
      <c r="K43" s="129">
        <v>0</v>
      </c>
      <c r="L43" s="129">
        <v>0</v>
      </c>
      <c r="M43" s="129">
        <v>0</v>
      </c>
      <c r="N43" s="129">
        <v>0</v>
      </c>
      <c r="O43" s="129">
        <v>0</v>
      </c>
      <c r="P43" s="129">
        <v>0</v>
      </c>
      <c r="Q43" s="129">
        <v>0</v>
      </c>
      <c r="R43" s="129">
        <v>0</v>
      </c>
      <c r="S43" s="129">
        <v>0</v>
      </c>
      <c r="T43" s="129">
        <v>0</v>
      </c>
      <c r="U43" s="129">
        <v>0</v>
      </c>
      <c r="V43" s="129">
        <v>0</v>
      </c>
      <c r="W43" s="129">
        <v>0</v>
      </c>
      <c r="X43" s="129">
        <v>0</v>
      </c>
      <c r="Y43" s="129">
        <v>0</v>
      </c>
      <c r="Z43" s="129">
        <v>0</v>
      </c>
      <c r="AA43" s="129">
        <v>0</v>
      </c>
      <c r="AB43" s="129">
        <v>0</v>
      </c>
      <c r="AC43" s="129">
        <v>0</v>
      </c>
      <c r="AD43" s="129">
        <v>0</v>
      </c>
      <c r="AE43" s="129">
        <v>0</v>
      </c>
      <c r="AF43" s="129">
        <v>0</v>
      </c>
    </row>
    <row r="44" spans="1:32" ht="25.5" x14ac:dyDescent="0.2">
      <c r="A44" s="27" t="s">
        <v>312</v>
      </c>
      <c r="B44" s="28"/>
      <c r="C44" s="28" t="s">
        <v>69</v>
      </c>
      <c r="D44" s="28" t="s">
        <v>57</v>
      </c>
      <c r="E44" s="28" t="s">
        <v>64</v>
      </c>
      <c r="F44" s="28" t="s">
        <v>45</v>
      </c>
      <c r="G44" s="28" t="s">
        <v>69</v>
      </c>
      <c r="H44" s="28" t="s">
        <v>284</v>
      </c>
      <c r="I44" s="28"/>
      <c r="J44" s="28" t="s">
        <v>63</v>
      </c>
      <c r="K44" s="129">
        <v>0</v>
      </c>
      <c r="L44" s="129">
        <v>0</v>
      </c>
      <c r="M44" s="129">
        <v>0</v>
      </c>
      <c r="N44" s="129">
        <v>0</v>
      </c>
      <c r="O44" s="129">
        <v>0</v>
      </c>
      <c r="P44" s="129">
        <v>0</v>
      </c>
      <c r="Q44" s="129">
        <v>0</v>
      </c>
      <c r="R44" s="129">
        <v>0</v>
      </c>
      <c r="S44" s="129">
        <v>0</v>
      </c>
      <c r="T44" s="129">
        <v>0</v>
      </c>
      <c r="U44" s="129">
        <v>0</v>
      </c>
      <c r="V44" s="129">
        <v>0</v>
      </c>
      <c r="W44" s="129">
        <v>0</v>
      </c>
      <c r="X44" s="129">
        <v>0</v>
      </c>
      <c r="Y44" s="129">
        <v>0</v>
      </c>
      <c r="Z44" s="129">
        <v>0</v>
      </c>
      <c r="AA44" s="129">
        <v>0</v>
      </c>
      <c r="AB44" s="129">
        <v>0</v>
      </c>
      <c r="AC44" s="129">
        <v>0</v>
      </c>
      <c r="AD44" s="129">
        <v>0</v>
      </c>
      <c r="AE44" s="129">
        <v>0</v>
      </c>
      <c r="AF44" s="129">
        <v>0</v>
      </c>
    </row>
    <row r="45" spans="1:32" ht="102" x14ac:dyDescent="0.2">
      <c r="A45" s="27" t="s">
        <v>314</v>
      </c>
      <c r="B45" s="28"/>
      <c r="C45" s="28" t="s">
        <v>72</v>
      </c>
      <c r="D45" s="28" t="s">
        <v>57</v>
      </c>
      <c r="E45" s="28" t="s">
        <v>64</v>
      </c>
      <c r="F45" s="28" t="s">
        <v>45</v>
      </c>
      <c r="G45" s="28" t="s">
        <v>72</v>
      </c>
      <c r="H45" s="28" t="s">
        <v>284</v>
      </c>
      <c r="I45" s="28"/>
      <c r="J45" s="28" t="s">
        <v>63</v>
      </c>
      <c r="K45" s="129">
        <v>0</v>
      </c>
      <c r="L45" s="129">
        <v>0</v>
      </c>
      <c r="M45" s="129">
        <v>0</v>
      </c>
      <c r="N45" s="129">
        <v>0</v>
      </c>
      <c r="O45" s="129">
        <v>0</v>
      </c>
      <c r="P45" s="129">
        <v>0</v>
      </c>
      <c r="Q45" s="129">
        <v>0</v>
      </c>
      <c r="R45" s="129">
        <v>0</v>
      </c>
      <c r="S45" s="129">
        <v>0</v>
      </c>
      <c r="T45" s="129">
        <v>0</v>
      </c>
      <c r="U45" s="129">
        <v>0</v>
      </c>
      <c r="V45" s="129">
        <v>0</v>
      </c>
      <c r="W45" s="129">
        <v>0</v>
      </c>
      <c r="X45" s="129">
        <v>0</v>
      </c>
      <c r="Y45" s="129">
        <v>0</v>
      </c>
      <c r="Z45" s="129">
        <v>0</v>
      </c>
      <c r="AA45" s="129">
        <v>0</v>
      </c>
      <c r="AB45" s="129">
        <v>0</v>
      </c>
      <c r="AC45" s="129">
        <v>0</v>
      </c>
      <c r="AD45" s="129">
        <v>0</v>
      </c>
      <c r="AE45" s="129">
        <v>0</v>
      </c>
      <c r="AF45" s="129">
        <v>0</v>
      </c>
    </row>
    <row r="46" spans="1:32" ht="25.5" x14ac:dyDescent="0.2">
      <c r="A46" s="27" t="s">
        <v>315</v>
      </c>
      <c r="B46" s="28"/>
      <c r="C46" s="28" t="s">
        <v>67</v>
      </c>
      <c r="D46" s="28" t="s">
        <v>52</v>
      </c>
      <c r="E46" s="28" t="s">
        <v>64</v>
      </c>
      <c r="F46" s="28" t="s">
        <v>45</v>
      </c>
      <c r="G46" s="28" t="s">
        <v>67</v>
      </c>
      <c r="H46" s="28" t="s">
        <v>277</v>
      </c>
      <c r="I46" s="28"/>
      <c r="J46" s="28" t="s">
        <v>63</v>
      </c>
      <c r="K46" s="129">
        <v>0</v>
      </c>
      <c r="L46" s="129">
        <v>0</v>
      </c>
      <c r="M46" s="129">
        <v>0</v>
      </c>
      <c r="N46" s="129">
        <v>0</v>
      </c>
      <c r="O46" s="129">
        <v>0</v>
      </c>
      <c r="P46" s="129">
        <v>0</v>
      </c>
      <c r="Q46" s="129">
        <v>0</v>
      </c>
      <c r="R46" s="129">
        <v>0</v>
      </c>
      <c r="S46" s="129">
        <v>0</v>
      </c>
      <c r="T46" s="129">
        <v>0</v>
      </c>
      <c r="U46" s="129">
        <v>0</v>
      </c>
      <c r="V46" s="129">
        <v>0</v>
      </c>
      <c r="W46" s="129">
        <v>0</v>
      </c>
      <c r="X46" s="129">
        <v>0</v>
      </c>
      <c r="Y46" s="129">
        <v>0</v>
      </c>
      <c r="Z46" s="129">
        <v>0</v>
      </c>
      <c r="AA46" s="129">
        <v>0</v>
      </c>
      <c r="AB46" s="129">
        <v>0</v>
      </c>
      <c r="AC46" s="129">
        <v>0</v>
      </c>
      <c r="AD46" s="129">
        <v>0</v>
      </c>
      <c r="AE46" s="129">
        <v>0</v>
      </c>
      <c r="AF46" s="129">
        <v>0</v>
      </c>
    </row>
    <row r="47" spans="1:32" ht="15" x14ac:dyDescent="0.2">
      <c r="A47" s="27" t="s">
        <v>321</v>
      </c>
      <c r="B47" s="28"/>
      <c r="C47" s="28" t="s">
        <v>286</v>
      </c>
      <c r="D47" s="28" t="s">
        <v>52</v>
      </c>
      <c r="E47" s="28" t="s">
        <v>64</v>
      </c>
      <c r="F47" s="28" t="s">
        <v>45</v>
      </c>
      <c r="G47" s="28" t="s">
        <v>286</v>
      </c>
      <c r="H47" s="28" t="s">
        <v>277</v>
      </c>
      <c r="I47" s="28"/>
      <c r="J47" s="28" t="s">
        <v>63</v>
      </c>
      <c r="K47" s="129">
        <v>0</v>
      </c>
      <c r="L47" s="129">
        <v>0</v>
      </c>
      <c r="M47" s="129">
        <v>0</v>
      </c>
      <c r="N47" s="129">
        <v>0</v>
      </c>
      <c r="O47" s="129">
        <v>0</v>
      </c>
      <c r="P47" s="129">
        <v>0</v>
      </c>
      <c r="Q47" s="129">
        <v>0</v>
      </c>
      <c r="R47" s="129">
        <v>0</v>
      </c>
      <c r="S47" s="129">
        <v>0</v>
      </c>
      <c r="T47" s="129">
        <v>0</v>
      </c>
      <c r="U47" s="129">
        <v>0</v>
      </c>
      <c r="V47" s="129">
        <v>0</v>
      </c>
      <c r="W47" s="129">
        <v>0</v>
      </c>
      <c r="X47" s="129">
        <v>0</v>
      </c>
      <c r="Y47" s="129">
        <v>0</v>
      </c>
      <c r="Z47" s="129">
        <v>0</v>
      </c>
      <c r="AA47" s="129">
        <v>0</v>
      </c>
      <c r="AB47" s="129">
        <v>0</v>
      </c>
      <c r="AC47" s="129">
        <v>0</v>
      </c>
      <c r="AD47" s="129">
        <v>0</v>
      </c>
      <c r="AE47" s="129">
        <v>0</v>
      </c>
      <c r="AF47" s="129">
        <v>0</v>
      </c>
    </row>
    <row r="48" spans="1:32" ht="25.5" x14ac:dyDescent="0.2">
      <c r="A48" s="27" t="s">
        <v>312</v>
      </c>
      <c r="B48" s="28"/>
      <c r="C48" s="28" t="s">
        <v>69</v>
      </c>
      <c r="D48" s="28" t="s">
        <v>57</v>
      </c>
      <c r="E48" s="28" t="s">
        <v>64</v>
      </c>
      <c r="F48" s="28" t="s">
        <v>45</v>
      </c>
      <c r="G48" s="28" t="s">
        <v>69</v>
      </c>
      <c r="H48" s="28" t="s">
        <v>287</v>
      </c>
      <c r="I48" s="28"/>
      <c r="J48" s="28" t="s">
        <v>63</v>
      </c>
      <c r="K48" s="129">
        <v>0</v>
      </c>
      <c r="L48" s="129">
        <v>0</v>
      </c>
      <c r="M48" s="129">
        <v>0</v>
      </c>
      <c r="N48" s="129">
        <v>0</v>
      </c>
      <c r="O48" s="129">
        <v>0</v>
      </c>
      <c r="P48" s="129">
        <v>0</v>
      </c>
      <c r="Q48" s="129">
        <v>0</v>
      </c>
      <c r="R48" s="129">
        <v>0</v>
      </c>
      <c r="S48" s="129">
        <v>0</v>
      </c>
      <c r="T48" s="129">
        <v>0</v>
      </c>
      <c r="U48" s="129">
        <v>0</v>
      </c>
      <c r="V48" s="129">
        <v>0</v>
      </c>
      <c r="W48" s="129">
        <v>0</v>
      </c>
      <c r="X48" s="129">
        <v>0</v>
      </c>
      <c r="Y48" s="129">
        <v>0</v>
      </c>
      <c r="Z48" s="129">
        <v>0</v>
      </c>
      <c r="AA48" s="129">
        <v>0</v>
      </c>
      <c r="AB48" s="129">
        <v>0</v>
      </c>
      <c r="AC48" s="129">
        <v>0</v>
      </c>
      <c r="AD48" s="129">
        <v>0</v>
      </c>
      <c r="AE48" s="129">
        <v>0</v>
      </c>
      <c r="AF48" s="129">
        <v>0</v>
      </c>
    </row>
    <row r="49" spans="1:32" ht="102" x14ac:dyDescent="0.2">
      <c r="A49" s="27" t="s">
        <v>314</v>
      </c>
      <c r="B49" s="28"/>
      <c r="C49" s="28" t="s">
        <v>72</v>
      </c>
      <c r="D49" s="28" t="s">
        <v>57</v>
      </c>
      <c r="E49" s="28" t="s">
        <v>64</v>
      </c>
      <c r="F49" s="28" t="s">
        <v>45</v>
      </c>
      <c r="G49" s="28" t="s">
        <v>72</v>
      </c>
      <c r="H49" s="28" t="s">
        <v>287</v>
      </c>
      <c r="I49" s="28"/>
      <c r="J49" s="28" t="s">
        <v>63</v>
      </c>
      <c r="K49" s="129">
        <v>0</v>
      </c>
      <c r="L49" s="129">
        <v>0</v>
      </c>
      <c r="M49" s="129">
        <v>0</v>
      </c>
      <c r="N49" s="129">
        <v>0</v>
      </c>
      <c r="O49" s="129">
        <v>0</v>
      </c>
      <c r="P49" s="129">
        <v>0</v>
      </c>
      <c r="Q49" s="129">
        <v>0</v>
      </c>
      <c r="R49" s="129">
        <v>0</v>
      </c>
      <c r="S49" s="129">
        <v>0</v>
      </c>
      <c r="T49" s="129">
        <v>0</v>
      </c>
      <c r="U49" s="129">
        <v>0</v>
      </c>
      <c r="V49" s="129">
        <v>0</v>
      </c>
      <c r="W49" s="129">
        <v>0</v>
      </c>
      <c r="X49" s="129">
        <v>0</v>
      </c>
      <c r="Y49" s="129">
        <v>0</v>
      </c>
      <c r="Z49" s="129">
        <v>0</v>
      </c>
      <c r="AA49" s="129">
        <v>0</v>
      </c>
      <c r="AB49" s="129">
        <v>0</v>
      </c>
      <c r="AC49" s="129">
        <v>0</v>
      </c>
      <c r="AD49" s="129">
        <v>0</v>
      </c>
      <c r="AE49" s="129">
        <v>0</v>
      </c>
      <c r="AF49" s="129">
        <v>0</v>
      </c>
    </row>
    <row r="50" spans="1:32" ht="14.25" x14ac:dyDescent="0.2">
      <c r="A50" s="111"/>
      <c r="B50" s="112"/>
      <c r="C50" s="112"/>
      <c r="D50" s="112"/>
      <c r="E50" s="112"/>
      <c r="F50" s="112"/>
      <c r="G50" s="113"/>
      <c r="H50" s="113"/>
      <c r="I50" s="113"/>
      <c r="J50" s="113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</row>
    <row r="51" spans="1:32" ht="15" x14ac:dyDescent="0.2">
      <c r="A51" s="27" t="s">
        <v>44</v>
      </c>
      <c r="B51" s="28"/>
      <c r="C51" s="28" t="s">
        <v>324</v>
      </c>
      <c r="D51" s="28" t="s">
        <v>57</v>
      </c>
      <c r="E51" s="28" t="s">
        <v>319</v>
      </c>
      <c r="F51" s="28" t="s">
        <v>45</v>
      </c>
      <c r="G51" s="28"/>
      <c r="H51" s="28" t="s">
        <v>276</v>
      </c>
      <c r="I51" s="28" t="s">
        <v>324</v>
      </c>
      <c r="J51" s="28" t="s">
        <v>320</v>
      </c>
      <c r="K51" s="129">
        <v>0</v>
      </c>
      <c r="L51" s="129">
        <v>0</v>
      </c>
      <c r="M51" s="129">
        <v>0</v>
      </c>
      <c r="N51" s="129">
        <v>0</v>
      </c>
      <c r="O51" s="129">
        <v>0</v>
      </c>
      <c r="P51" s="129">
        <v>0</v>
      </c>
      <c r="Q51" s="129">
        <v>0</v>
      </c>
      <c r="R51" s="129">
        <v>0</v>
      </c>
      <c r="S51" s="129">
        <v>0</v>
      </c>
      <c r="T51" s="129">
        <v>0</v>
      </c>
      <c r="U51" s="129">
        <v>0</v>
      </c>
      <c r="V51" s="129">
        <v>0</v>
      </c>
      <c r="W51" s="129">
        <v>0</v>
      </c>
      <c r="X51" s="129">
        <v>0</v>
      </c>
      <c r="Y51" s="129">
        <v>0</v>
      </c>
      <c r="Z51" s="129">
        <v>0</v>
      </c>
      <c r="AA51" s="129">
        <v>0</v>
      </c>
      <c r="AB51" s="129">
        <v>0</v>
      </c>
      <c r="AC51" s="129">
        <v>0</v>
      </c>
      <c r="AD51" s="129">
        <v>0</v>
      </c>
      <c r="AE51" s="129">
        <v>0</v>
      </c>
      <c r="AF51" s="129">
        <v>0</v>
      </c>
    </row>
    <row r="52" spans="1:32" ht="15" x14ac:dyDescent="0.2">
      <c r="A52" s="27" t="s">
        <v>44</v>
      </c>
      <c r="B52" s="28"/>
      <c r="C52" s="28" t="s">
        <v>324</v>
      </c>
      <c r="D52" s="28" t="s">
        <v>57</v>
      </c>
      <c r="E52" s="28" t="s">
        <v>84</v>
      </c>
      <c r="F52" s="28" t="s">
        <v>45</v>
      </c>
      <c r="G52" s="28"/>
      <c r="H52" s="28" t="s">
        <v>276</v>
      </c>
      <c r="I52" s="28" t="s">
        <v>324</v>
      </c>
      <c r="J52" s="28" t="s">
        <v>291</v>
      </c>
      <c r="K52" s="129">
        <v>0</v>
      </c>
      <c r="L52" s="129">
        <v>0</v>
      </c>
      <c r="M52" s="129">
        <v>0</v>
      </c>
      <c r="N52" s="129">
        <v>0</v>
      </c>
      <c r="O52" s="129">
        <v>0</v>
      </c>
      <c r="P52" s="129">
        <v>0</v>
      </c>
      <c r="Q52" s="129">
        <v>0</v>
      </c>
      <c r="R52" s="129">
        <v>0</v>
      </c>
      <c r="S52" s="129">
        <v>0</v>
      </c>
      <c r="T52" s="129">
        <v>0</v>
      </c>
      <c r="U52" s="129">
        <v>0</v>
      </c>
      <c r="V52" s="129">
        <v>0</v>
      </c>
      <c r="W52" s="129">
        <v>0</v>
      </c>
      <c r="X52" s="129">
        <v>0</v>
      </c>
      <c r="Y52" s="129">
        <v>0</v>
      </c>
      <c r="Z52" s="129">
        <v>0</v>
      </c>
      <c r="AA52" s="129">
        <v>0</v>
      </c>
      <c r="AB52" s="129">
        <v>0</v>
      </c>
      <c r="AC52" s="129">
        <v>0</v>
      </c>
      <c r="AD52" s="129">
        <v>0</v>
      </c>
      <c r="AE52" s="129">
        <v>0</v>
      </c>
      <c r="AF52" s="129">
        <v>0</v>
      </c>
    </row>
    <row r="53" spans="1:32" ht="25.5" x14ac:dyDescent="0.2">
      <c r="A53" s="27" t="s">
        <v>83</v>
      </c>
      <c r="B53" s="28" t="s">
        <v>290</v>
      </c>
      <c r="C53" s="28"/>
      <c r="D53" s="28" t="s">
        <v>57</v>
      </c>
      <c r="E53" s="28" t="s">
        <v>319</v>
      </c>
      <c r="F53" s="28" t="s">
        <v>45</v>
      </c>
      <c r="G53" s="28"/>
      <c r="H53" s="28"/>
      <c r="I53" s="28" t="s">
        <v>55</v>
      </c>
      <c r="J53" s="28" t="s">
        <v>320</v>
      </c>
      <c r="K53" s="129">
        <v>0</v>
      </c>
      <c r="L53" s="129">
        <v>0</v>
      </c>
      <c r="M53" s="129">
        <v>0</v>
      </c>
      <c r="N53" s="129">
        <v>0</v>
      </c>
      <c r="O53" s="129">
        <v>0</v>
      </c>
      <c r="P53" s="129">
        <v>0</v>
      </c>
      <c r="Q53" s="129">
        <v>0</v>
      </c>
      <c r="R53" s="129">
        <v>0</v>
      </c>
      <c r="S53" s="129">
        <v>0</v>
      </c>
      <c r="T53" s="129">
        <v>0</v>
      </c>
      <c r="U53" s="129">
        <v>0</v>
      </c>
      <c r="V53" s="129">
        <v>0</v>
      </c>
      <c r="W53" s="129">
        <v>0</v>
      </c>
      <c r="X53" s="129">
        <v>0</v>
      </c>
      <c r="Y53" s="129">
        <v>0</v>
      </c>
      <c r="Z53" s="129">
        <v>0</v>
      </c>
      <c r="AA53" s="129">
        <v>0</v>
      </c>
      <c r="AB53" s="129">
        <v>0</v>
      </c>
      <c r="AC53" s="129">
        <v>0</v>
      </c>
      <c r="AD53" s="129">
        <v>0</v>
      </c>
      <c r="AE53" s="129">
        <v>0</v>
      </c>
      <c r="AF53" s="129">
        <v>0</v>
      </c>
    </row>
    <row r="54" spans="1:32" ht="25.5" x14ac:dyDescent="0.2">
      <c r="A54" s="27" t="s">
        <v>83</v>
      </c>
      <c r="B54" s="28" t="s">
        <v>290</v>
      </c>
      <c r="C54" s="28"/>
      <c r="D54" s="28" t="s">
        <v>57</v>
      </c>
      <c r="E54" s="28" t="s">
        <v>319</v>
      </c>
      <c r="F54" s="28" t="s">
        <v>45</v>
      </c>
      <c r="G54" s="28"/>
      <c r="H54" s="28"/>
      <c r="I54" s="28" t="s">
        <v>50</v>
      </c>
      <c r="J54" s="28" t="s">
        <v>320</v>
      </c>
      <c r="K54" s="129">
        <v>0</v>
      </c>
      <c r="L54" s="129">
        <v>0</v>
      </c>
      <c r="M54" s="129">
        <v>0</v>
      </c>
      <c r="N54" s="129">
        <v>0</v>
      </c>
      <c r="O54" s="129">
        <v>0</v>
      </c>
      <c r="P54" s="129">
        <v>0</v>
      </c>
      <c r="Q54" s="129">
        <v>0</v>
      </c>
      <c r="R54" s="129">
        <v>0</v>
      </c>
      <c r="S54" s="129">
        <v>0</v>
      </c>
      <c r="T54" s="129">
        <v>0</v>
      </c>
      <c r="U54" s="129">
        <v>0</v>
      </c>
      <c r="V54" s="129">
        <v>0</v>
      </c>
      <c r="W54" s="129">
        <v>0</v>
      </c>
      <c r="X54" s="129">
        <v>0</v>
      </c>
      <c r="Y54" s="129">
        <v>0</v>
      </c>
      <c r="Z54" s="129">
        <v>0</v>
      </c>
      <c r="AA54" s="129">
        <v>0</v>
      </c>
      <c r="AB54" s="129">
        <v>0</v>
      </c>
      <c r="AC54" s="129">
        <v>0</v>
      </c>
      <c r="AD54" s="129">
        <v>0</v>
      </c>
      <c r="AE54" s="129">
        <v>0</v>
      </c>
      <c r="AF54" s="129">
        <v>0</v>
      </c>
    </row>
    <row r="55" spans="1:32" ht="25.5" x14ac:dyDescent="0.2">
      <c r="A55" s="27" t="s">
        <v>83</v>
      </c>
      <c r="B55" s="28" t="s">
        <v>290</v>
      </c>
      <c r="C55" s="28"/>
      <c r="D55" s="28" t="s">
        <v>57</v>
      </c>
      <c r="E55" s="28" t="s">
        <v>84</v>
      </c>
      <c r="F55" s="28" t="s">
        <v>45</v>
      </c>
      <c r="G55" s="28"/>
      <c r="H55" s="28"/>
      <c r="I55" s="28" t="s">
        <v>55</v>
      </c>
      <c r="J55" s="28" t="s">
        <v>291</v>
      </c>
      <c r="K55" s="129">
        <v>0</v>
      </c>
      <c r="L55" s="129">
        <v>0</v>
      </c>
      <c r="M55" s="129">
        <v>0</v>
      </c>
      <c r="N55" s="129">
        <v>0</v>
      </c>
      <c r="O55" s="129">
        <v>0</v>
      </c>
      <c r="P55" s="129">
        <v>0</v>
      </c>
      <c r="Q55" s="129">
        <v>0</v>
      </c>
      <c r="R55" s="129">
        <v>0</v>
      </c>
      <c r="S55" s="129">
        <v>0</v>
      </c>
      <c r="T55" s="129">
        <v>0</v>
      </c>
      <c r="U55" s="129">
        <v>0</v>
      </c>
      <c r="V55" s="129">
        <v>0</v>
      </c>
      <c r="W55" s="129">
        <v>0</v>
      </c>
      <c r="X55" s="129">
        <v>0</v>
      </c>
      <c r="Y55" s="129">
        <v>0</v>
      </c>
      <c r="Z55" s="129">
        <v>0</v>
      </c>
      <c r="AA55" s="129">
        <v>0</v>
      </c>
      <c r="AB55" s="129">
        <v>0</v>
      </c>
      <c r="AC55" s="129">
        <v>0</v>
      </c>
      <c r="AD55" s="129">
        <v>0</v>
      </c>
      <c r="AE55" s="129">
        <v>0</v>
      </c>
      <c r="AF55" s="129">
        <v>0</v>
      </c>
    </row>
    <row r="57" spans="1:32" x14ac:dyDescent="0.2">
      <c r="A57" s="185" t="s">
        <v>338</v>
      </c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</row>
    <row r="58" spans="1:32" x14ac:dyDescent="0.2">
      <c r="A58" s="185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</row>
  </sheetData>
  <mergeCells count="35">
    <mergeCell ref="A57:V58"/>
    <mergeCell ref="B3:G3"/>
    <mergeCell ref="A5:A8"/>
    <mergeCell ref="B5:B8"/>
    <mergeCell ref="C5:C8"/>
    <mergeCell ref="D5:D8"/>
    <mergeCell ref="E5:E8"/>
    <mergeCell ref="F5:F8"/>
    <mergeCell ref="G5:G8"/>
    <mergeCell ref="Q7:R7"/>
    <mergeCell ref="H5:H8"/>
    <mergeCell ref="I5:I8"/>
    <mergeCell ref="J5:J8"/>
    <mergeCell ref="K5:AF5"/>
    <mergeCell ref="K6:K8"/>
    <mergeCell ref="L6:R6"/>
    <mergeCell ref="S6:S8"/>
    <mergeCell ref="T6:Y6"/>
    <mergeCell ref="Z6:Z8"/>
    <mergeCell ref="AA6:AF6"/>
    <mergeCell ref="L7:L8"/>
    <mergeCell ref="M7:M8"/>
    <mergeCell ref="N7:N8"/>
    <mergeCell ref="O7:O8"/>
    <mergeCell ref="P7:P8"/>
    <mergeCell ref="AB7:AB8"/>
    <mergeCell ref="AC7:AC8"/>
    <mergeCell ref="AD7:AD8"/>
    <mergeCell ref="AE7:AF7"/>
    <mergeCell ref="T7:T8"/>
    <mergeCell ref="U7:U8"/>
    <mergeCell ref="V7:V8"/>
    <mergeCell ref="W7:W8"/>
    <mergeCell ref="X7:Y7"/>
    <mergeCell ref="AA7:AA8"/>
  </mergeCells>
  <pageMargins left="0" right="0" top="0.74803149606299213" bottom="0" header="0" footer="0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"/>
  <sheetViews>
    <sheetView topLeftCell="A7" workbookViewId="0">
      <selection activeCell="A80" sqref="A80:V81"/>
    </sheetView>
  </sheetViews>
  <sheetFormatPr defaultRowHeight="12.75" x14ac:dyDescent="0.2"/>
  <cols>
    <col min="1" max="1" width="23.28515625" customWidth="1"/>
    <col min="2" max="2" width="7" customWidth="1"/>
    <col min="3" max="3" width="12.42578125" customWidth="1"/>
    <col min="5" max="5" width="15.28515625" customWidth="1"/>
    <col min="6" max="6" width="7.85546875" customWidth="1"/>
    <col min="7" max="7" width="7.140625" customWidth="1"/>
    <col min="8" max="8" width="7.7109375" customWidth="1"/>
    <col min="9" max="9" width="6.85546875" customWidth="1"/>
    <col min="10" max="10" width="8.7109375" customWidth="1"/>
    <col min="11" max="11" width="10.42578125" customWidth="1"/>
    <col min="12" max="12" width="15.5703125" customWidth="1"/>
    <col min="13" max="13" width="12.140625" customWidth="1"/>
    <col min="14" max="14" width="15" customWidth="1"/>
    <col min="15" max="15" width="13.28515625" customWidth="1"/>
    <col min="16" max="16" width="12.5703125" customWidth="1"/>
    <col min="17" max="17" width="6.85546875" customWidth="1"/>
    <col min="19" max="19" width="11.28515625" customWidth="1"/>
    <col min="20" max="20" width="15.7109375" customWidth="1"/>
    <col min="21" max="21" width="14.85546875" customWidth="1"/>
    <col min="22" max="22" width="13.140625" customWidth="1"/>
    <col min="23" max="23" width="12.7109375" customWidth="1"/>
    <col min="24" max="24" width="8" customWidth="1"/>
    <col min="26" max="26" width="11.140625" customWidth="1"/>
    <col min="27" max="27" width="15" customWidth="1"/>
    <col min="28" max="28" width="15.5703125" customWidth="1"/>
    <col min="29" max="30" width="13" customWidth="1"/>
    <col min="31" max="31" width="7.5703125" customWidth="1"/>
  </cols>
  <sheetData>
    <row r="1" spans="1:32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 t="s">
        <v>266</v>
      </c>
    </row>
    <row r="2" spans="1:32" ht="14.25" x14ac:dyDescent="0.2">
      <c r="A2" s="22"/>
      <c r="B2" s="5" t="s">
        <v>267</v>
      </c>
      <c r="C2" s="5"/>
      <c r="D2" s="5"/>
      <c r="E2" s="5"/>
      <c r="F2" s="5"/>
      <c r="G2" s="5"/>
      <c r="H2" s="5"/>
      <c r="I2" s="5"/>
      <c r="J2" s="5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32" ht="14.25" x14ac:dyDescent="0.2">
      <c r="A3" s="22"/>
      <c r="B3" s="148" t="s">
        <v>339</v>
      </c>
      <c r="C3" s="148"/>
      <c r="D3" s="148"/>
      <c r="E3" s="148"/>
      <c r="F3" s="148"/>
      <c r="G3" s="148"/>
      <c r="H3" s="5"/>
      <c r="I3" s="5"/>
      <c r="J3" s="5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4" spans="1:32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32" x14ac:dyDescent="0.2">
      <c r="A5" s="173" t="s">
        <v>18</v>
      </c>
      <c r="B5" s="173" t="s">
        <v>268</v>
      </c>
      <c r="C5" s="173" t="s">
        <v>33</v>
      </c>
      <c r="D5" s="173" t="s">
        <v>35</v>
      </c>
      <c r="E5" s="173" t="s">
        <v>36</v>
      </c>
      <c r="F5" s="173" t="s">
        <v>269</v>
      </c>
      <c r="G5" s="173" t="s">
        <v>270</v>
      </c>
      <c r="H5" s="173" t="s">
        <v>271</v>
      </c>
      <c r="I5" s="173" t="s">
        <v>272</v>
      </c>
      <c r="J5" s="173" t="s">
        <v>34</v>
      </c>
      <c r="K5" s="182" t="s">
        <v>273</v>
      </c>
      <c r="L5" s="183"/>
      <c r="M5" s="183"/>
      <c r="N5" s="183"/>
      <c r="O5" s="183"/>
      <c r="P5" s="183"/>
      <c r="Q5" s="183"/>
      <c r="R5" s="184"/>
      <c r="S5" s="182" t="s">
        <v>273</v>
      </c>
      <c r="T5" s="183"/>
      <c r="U5" s="183"/>
      <c r="V5" s="183"/>
      <c r="W5" s="183"/>
      <c r="X5" s="183"/>
      <c r="Y5" s="184"/>
      <c r="Z5" s="182" t="s">
        <v>273</v>
      </c>
      <c r="AA5" s="183"/>
      <c r="AB5" s="183"/>
      <c r="AC5" s="183"/>
      <c r="AD5" s="183"/>
      <c r="AE5" s="183"/>
      <c r="AF5" s="184"/>
    </row>
    <row r="6" spans="1:32" x14ac:dyDescent="0.2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3" t="s">
        <v>37</v>
      </c>
      <c r="L6" s="182" t="s">
        <v>38</v>
      </c>
      <c r="M6" s="183"/>
      <c r="N6" s="183"/>
      <c r="O6" s="183"/>
      <c r="P6" s="183"/>
      <c r="Q6" s="183"/>
      <c r="R6" s="184"/>
      <c r="S6" s="173" t="s">
        <v>37</v>
      </c>
      <c r="T6" s="182" t="s">
        <v>38</v>
      </c>
      <c r="U6" s="183"/>
      <c r="V6" s="183"/>
      <c r="W6" s="183"/>
      <c r="X6" s="183"/>
      <c r="Y6" s="184"/>
      <c r="Z6" s="173" t="s">
        <v>37</v>
      </c>
      <c r="AA6" s="182" t="s">
        <v>38</v>
      </c>
      <c r="AB6" s="183"/>
      <c r="AC6" s="183"/>
      <c r="AD6" s="183"/>
      <c r="AE6" s="183"/>
      <c r="AF6" s="184"/>
    </row>
    <row r="7" spans="1:32" ht="90" customHeight="1" x14ac:dyDescent="0.2">
      <c r="A7" s="177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3" t="s">
        <v>295</v>
      </c>
      <c r="M7" s="173" t="s">
        <v>275</v>
      </c>
      <c r="N7" s="173" t="s">
        <v>39</v>
      </c>
      <c r="O7" s="173" t="s">
        <v>40</v>
      </c>
      <c r="P7" s="173" t="s">
        <v>41</v>
      </c>
      <c r="Q7" s="175" t="s">
        <v>42</v>
      </c>
      <c r="R7" s="176"/>
      <c r="S7" s="177"/>
      <c r="T7" s="173" t="s">
        <v>274</v>
      </c>
      <c r="U7" s="173" t="s">
        <v>39</v>
      </c>
      <c r="V7" s="173" t="s">
        <v>40</v>
      </c>
      <c r="W7" s="173" t="s">
        <v>41</v>
      </c>
      <c r="X7" s="175" t="s">
        <v>42</v>
      </c>
      <c r="Y7" s="176"/>
      <c r="Z7" s="177"/>
      <c r="AA7" s="173" t="s">
        <v>274</v>
      </c>
      <c r="AB7" s="173" t="s">
        <v>39</v>
      </c>
      <c r="AC7" s="173" t="s">
        <v>40</v>
      </c>
      <c r="AD7" s="173" t="s">
        <v>41</v>
      </c>
      <c r="AE7" s="175" t="s">
        <v>42</v>
      </c>
      <c r="AF7" s="176"/>
    </row>
    <row r="8" spans="1:32" ht="97.5" customHeight="1" x14ac:dyDescent="0.2">
      <c r="A8" s="174"/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06" t="s">
        <v>37</v>
      </c>
      <c r="R8" s="106" t="s">
        <v>43</v>
      </c>
      <c r="S8" s="174"/>
      <c r="T8" s="174"/>
      <c r="U8" s="174"/>
      <c r="V8" s="174"/>
      <c r="W8" s="174"/>
      <c r="X8" s="106" t="s">
        <v>37</v>
      </c>
      <c r="Y8" s="106" t="s">
        <v>43</v>
      </c>
      <c r="Z8" s="174"/>
      <c r="AA8" s="174"/>
      <c r="AB8" s="174"/>
      <c r="AC8" s="174"/>
      <c r="AD8" s="174"/>
      <c r="AE8" s="106" t="s">
        <v>37</v>
      </c>
      <c r="AF8" s="106" t="s">
        <v>43</v>
      </c>
    </row>
    <row r="9" spans="1:32" x14ac:dyDescent="0.2">
      <c r="A9" s="106">
        <v>1</v>
      </c>
      <c r="B9" s="106">
        <v>2</v>
      </c>
      <c r="C9" s="106">
        <v>3</v>
      </c>
      <c r="D9" s="106">
        <v>4</v>
      </c>
      <c r="E9" s="106">
        <v>5</v>
      </c>
      <c r="F9" s="106">
        <v>6</v>
      </c>
      <c r="G9" s="106">
        <v>7</v>
      </c>
      <c r="H9" s="106">
        <v>8</v>
      </c>
      <c r="I9" s="106">
        <v>9</v>
      </c>
      <c r="J9" s="106">
        <v>10</v>
      </c>
      <c r="K9" s="106">
        <v>11</v>
      </c>
      <c r="L9" s="106">
        <v>12</v>
      </c>
      <c r="M9" s="106"/>
      <c r="N9" s="106">
        <v>13</v>
      </c>
      <c r="O9" s="106">
        <v>14</v>
      </c>
      <c r="P9" s="106">
        <v>15</v>
      </c>
      <c r="Q9" s="106">
        <v>16</v>
      </c>
      <c r="R9" s="106">
        <v>17</v>
      </c>
      <c r="S9" s="106">
        <v>18</v>
      </c>
      <c r="T9" s="106">
        <v>19</v>
      </c>
      <c r="U9" s="106">
        <v>20</v>
      </c>
      <c r="V9" s="106">
        <v>21</v>
      </c>
      <c r="W9" s="106">
        <v>22</v>
      </c>
      <c r="X9" s="106">
        <v>23</v>
      </c>
      <c r="Y9" s="106">
        <v>24</v>
      </c>
      <c r="Z9" s="106">
        <v>25</v>
      </c>
      <c r="AA9" s="106">
        <v>26</v>
      </c>
      <c r="AB9" s="106">
        <v>27</v>
      </c>
      <c r="AC9" s="106">
        <v>28</v>
      </c>
      <c r="AD9" s="106">
        <v>29</v>
      </c>
      <c r="AE9" s="106">
        <v>30</v>
      </c>
      <c r="AF9" s="106">
        <v>31</v>
      </c>
    </row>
    <row r="10" spans="1:32" ht="13.5" customHeight="1" x14ac:dyDescent="0.2">
      <c r="A10" s="27" t="s">
        <v>44</v>
      </c>
      <c r="B10" s="28"/>
      <c r="C10" s="28" t="s">
        <v>45</v>
      </c>
      <c r="D10" s="28" t="s">
        <v>47</v>
      </c>
      <c r="E10" s="28" t="s">
        <v>48</v>
      </c>
      <c r="F10" s="28" t="s">
        <v>45</v>
      </c>
      <c r="G10" s="28"/>
      <c r="H10" s="28"/>
      <c r="I10" s="28" t="s">
        <v>45</v>
      </c>
      <c r="J10" s="28" t="s">
        <v>46</v>
      </c>
      <c r="K10" s="29">
        <f>K11+K12+K13</f>
        <v>5893964.7599999998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5871000</v>
      </c>
      <c r="T10" s="29">
        <v>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>
        <v>5879000</v>
      </c>
      <c r="AA10" s="29">
        <v>0</v>
      </c>
      <c r="AB10" s="29">
        <v>0</v>
      </c>
      <c r="AC10" s="29">
        <v>0</v>
      </c>
      <c r="AD10" s="29">
        <v>0</v>
      </c>
      <c r="AE10" s="29">
        <v>0</v>
      </c>
      <c r="AF10" s="29">
        <v>0</v>
      </c>
    </row>
    <row r="11" spans="1:32" ht="128.25" customHeight="1" x14ac:dyDescent="0.2">
      <c r="A11" s="27" t="s">
        <v>54</v>
      </c>
      <c r="B11" s="28"/>
      <c r="C11" s="28" t="s">
        <v>45</v>
      </c>
      <c r="D11" s="28" t="s">
        <v>57</v>
      </c>
      <c r="E11" s="28" t="s">
        <v>58</v>
      </c>
      <c r="F11" s="28" t="s">
        <v>45</v>
      </c>
      <c r="G11" s="28"/>
      <c r="H11" s="28"/>
      <c r="I11" s="28" t="s">
        <v>55</v>
      </c>
      <c r="J11" s="28" t="s">
        <v>56</v>
      </c>
      <c r="K11" s="29">
        <v>305000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305000</v>
      </c>
      <c r="T11" s="29">
        <v>0</v>
      </c>
      <c r="U11" s="29">
        <v>0</v>
      </c>
      <c r="V11" s="29">
        <v>0</v>
      </c>
      <c r="W11" s="29">
        <v>0</v>
      </c>
      <c r="X11" s="29">
        <v>0</v>
      </c>
      <c r="Y11" s="29">
        <v>0</v>
      </c>
      <c r="Z11" s="29">
        <v>305000</v>
      </c>
      <c r="AA11" s="29">
        <v>0</v>
      </c>
      <c r="AB11" s="29">
        <v>0</v>
      </c>
      <c r="AC11" s="29">
        <v>0</v>
      </c>
      <c r="AD11" s="29">
        <v>0</v>
      </c>
      <c r="AE11" s="29">
        <v>0</v>
      </c>
      <c r="AF11" s="29">
        <v>0</v>
      </c>
    </row>
    <row r="12" spans="1:32" ht="39" customHeight="1" x14ac:dyDescent="0.2">
      <c r="A12" s="27" t="s">
        <v>59</v>
      </c>
      <c r="B12" s="28"/>
      <c r="C12" s="28" t="s">
        <v>45</v>
      </c>
      <c r="D12" s="28" t="s">
        <v>57</v>
      </c>
      <c r="E12" s="28" t="s">
        <v>61</v>
      </c>
      <c r="F12" s="28" t="s">
        <v>45</v>
      </c>
      <c r="G12" s="28"/>
      <c r="H12" s="28"/>
      <c r="I12" s="28" t="s">
        <v>55</v>
      </c>
      <c r="J12" s="28" t="s">
        <v>60</v>
      </c>
      <c r="K12" s="29">
        <v>5555000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5566000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5574000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</row>
    <row r="13" spans="1:32" ht="14.25" customHeight="1" x14ac:dyDescent="0.2">
      <c r="A13" s="27" t="s">
        <v>341</v>
      </c>
      <c r="B13" s="28"/>
      <c r="C13" s="28" t="s">
        <v>45</v>
      </c>
      <c r="D13" s="28" t="s">
        <v>52</v>
      </c>
      <c r="E13" s="28" t="s">
        <v>64</v>
      </c>
      <c r="F13" s="28" t="s">
        <v>45</v>
      </c>
      <c r="G13" s="28"/>
      <c r="H13" s="28"/>
      <c r="I13" s="28" t="s">
        <v>50</v>
      </c>
      <c r="J13" s="28" t="s">
        <v>63</v>
      </c>
      <c r="K13" s="29">
        <v>33964.76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v>0</v>
      </c>
      <c r="W13" s="29">
        <v>0</v>
      </c>
      <c r="X13" s="29">
        <v>0</v>
      </c>
      <c r="Y13" s="29">
        <v>0</v>
      </c>
      <c r="Z13" s="29">
        <v>0</v>
      </c>
      <c r="AA13" s="29">
        <v>0</v>
      </c>
      <c r="AB13" s="29">
        <v>0</v>
      </c>
      <c r="AC13" s="29">
        <v>0</v>
      </c>
      <c r="AD13" s="29">
        <v>0</v>
      </c>
      <c r="AE13" s="29">
        <v>0</v>
      </c>
      <c r="AF13" s="29">
        <v>0</v>
      </c>
    </row>
    <row r="14" spans="1:32" ht="128.25" customHeight="1" x14ac:dyDescent="0.2">
      <c r="A14" s="27" t="s">
        <v>292</v>
      </c>
      <c r="B14" s="28"/>
      <c r="C14" s="28" t="s">
        <v>45</v>
      </c>
      <c r="D14" s="28" t="s">
        <v>57</v>
      </c>
      <c r="E14" s="28" t="s">
        <v>58</v>
      </c>
      <c r="F14" s="28" t="s">
        <v>45</v>
      </c>
      <c r="G14" s="28"/>
      <c r="H14" s="28"/>
      <c r="I14" s="28" t="s">
        <v>50</v>
      </c>
      <c r="J14" s="28" t="s">
        <v>56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</row>
    <row r="15" spans="1:32" ht="12" customHeight="1" x14ac:dyDescent="0.2">
      <c r="A15" s="27" t="s">
        <v>62</v>
      </c>
      <c r="B15" s="28"/>
      <c r="C15" s="28" t="s">
        <v>45</v>
      </c>
      <c r="D15" s="28" t="s">
        <v>52</v>
      </c>
      <c r="E15" s="28" t="s">
        <v>64</v>
      </c>
      <c r="F15" s="28" t="s">
        <v>45</v>
      </c>
      <c r="G15" s="28"/>
      <c r="H15" s="28"/>
      <c r="I15" s="28" t="s">
        <v>50</v>
      </c>
      <c r="J15" s="28" t="s">
        <v>63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</row>
    <row r="16" spans="1:32" x14ac:dyDescent="0.2">
      <c r="A16" s="111"/>
      <c r="B16" s="112"/>
      <c r="C16" s="112"/>
      <c r="D16" s="112"/>
      <c r="E16" s="112"/>
      <c r="F16" s="112"/>
      <c r="G16" s="113"/>
      <c r="H16" s="113"/>
      <c r="I16" s="113"/>
      <c r="J16" s="113"/>
    </row>
    <row r="17" spans="1:32" ht="15" customHeight="1" x14ac:dyDescent="0.2">
      <c r="A17" s="27" t="s">
        <v>65</v>
      </c>
      <c r="B17" s="28"/>
      <c r="C17" s="28" t="s">
        <v>45</v>
      </c>
      <c r="D17" s="28" t="s">
        <v>57</v>
      </c>
      <c r="E17" s="28" t="s">
        <v>58</v>
      </c>
      <c r="F17" s="28" t="s">
        <v>45</v>
      </c>
      <c r="G17" s="28" t="s">
        <v>45</v>
      </c>
      <c r="H17" s="28" t="s">
        <v>276</v>
      </c>
      <c r="I17" s="28"/>
      <c r="J17" s="28" t="s">
        <v>56</v>
      </c>
      <c r="K17" s="29">
        <f>K18+K19+K20+K21+K22+K23+K24+K25+K26+K27+K28+K29+K30+K31+K32</f>
        <v>305000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305000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29">
        <v>0</v>
      </c>
      <c r="Z17" s="29">
        <v>305000</v>
      </c>
      <c r="AA17" s="29">
        <v>0</v>
      </c>
      <c r="AB17" s="29">
        <v>0</v>
      </c>
      <c r="AC17" s="29">
        <v>0</v>
      </c>
      <c r="AD17" s="29">
        <v>0</v>
      </c>
      <c r="AE17" s="29">
        <v>0</v>
      </c>
      <c r="AF17" s="29">
        <v>0</v>
      </c>
    </row>
    <row r="18" spans="1:32" ht="15.75" customHeight="1" x14ac:dyDescent="0.2">
      <c r="A18" s="27" t="s">
        <v>68</v>
      </c>
      <c r="B18" s="28"/>
      <c r="C18" s="28" t="s">
        <v>69</v>
      </c>
      <c r="D18" s="28" t="s">
        <v>57</v>
      </c>
      <c r="E18" s="28" t="s">
        <v>58</v>
      </c>
      <c r="F18" s="28" t="s">
        <v>154</v>
      </c>
      <c r="G18" s="28" t="s">
        <v>69</v>
      </c>
      <c r="H18" s="28" t="s">
        <v>277</v>
      </c>
      <c r="I18" s="28"/>
      <c r="J18" s="28" t="s">
        <v>56</v>
      </c>
      <c r="K18" s="29">
        <f>'Расчет  50300 (2)'!E8</f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</row>
    <row r="19" spans="1:32" ht="13.5" customHeight="1" x14ac:dyDescent="0.2">
      <c r="A19" s="27" t="s">
        <v>278</v>
      </c>
      <c r="B19" s="28"/>
      <c r="C19" s="28" t="s">
        <v>74</v>
      </c>
      <c r="D19" s="28" t="s">
        <v>57</v>
      </c>
      <c r="E19" s="28" t="s">
        <v>58</v>
      </c>
      <c r="F19" s="28" t="s">
        <v>279</v>
      </c>
      <c r="G19" s="28" t="s">
        <v>74</v>
      </c>
      <c r="H19" s="28" t="s">
        <v>277</v>
      </c>
      <c r="I19" s="28"/>
      <c r="J19" s="28" t="s">
        <v>56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</row>
    <row r="20" spans="1:32" ht="25.5" customHeight="1" x14ac:dyDescent="0.2">
      <c r="A20" s="27" t="s">
        <v>139</v>
      </c>
      <c r="B20" s="28"/>
      <c r="C20" s="28" t="s">
        <v>72</v>
      </c>
      <c r="D20" s="28" t="s">
        <v>57</v>
      </c>
      <c r="E20" s="28" t="s">
        <v>58</v>
      </c>
      <c r="F20" s="28" t="s">
        <v>166</v>
      </c>
      <c r="G20" s="28" t="s">
        <v>72</v>
      </c>
      <c r="H20" s="28" t="s">
        <v>277</v>
      </c>
      <c r="I20" s="28"/>
      <c r="J20" s="28" t="s">
        <v>56</v>
      </c>
      <c r="K20" s="29">
        <f>'Расчет  50300 (2)'!F20</f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>
        <v>0</v>
      </c>
    </row>
    <row r="21" spans="1:32" ht="15" customHeight="1" x14ac:dyDescent="0.2">
      <c r="A21" s="27" t="s">
        <v>82</v>
      </c>
      <c r="B21" s="28"/>
      <c r="C21" s="28" t="s">
        <v>67</v>
      </c>
      <c r="D21" s="28" t="s">
        <v>57</v>
      </c>
      <c r="E21" s="28" t="s">
        <v>58</v>
      </c>
      <c r="F21" s="28" t="s">
        <v>168</v>
      </c>
      <c r="G21" s="28" t="s">
        <v>67</v>
      </c>
      <c r="H21" s="28" t="s">
        <v>277</v>
      </c>
      <c r="I21" s="28"/>
      <c r="J21" s="28" t="s">
        <v>56</v>
      </c>
      <c r="K21" s="29">
        <f>'Расчет  50300 (2)'!F30</f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</row>
    <row r="22" spans="1:32" ht="12.75" customHeight="1" x14ac:dyDescent="0.2">
      <c r="A22" s="114" t="s">
        <v>79</v>
      </c>
      <c r="B22" s="28"/>
      <c r="C22" s="28" t="s">
        <v>67</v>
      </c>
      <c r="D22" s="28" t="s">
        <v>57</v>
      </c>
      <c r="E22" s="28" t="s">
        <v>58</v>
      </c>
      <c r="F22" s="28" t="s">
        <v>167</v>
      </c>
      <c r="G22" s="28" t="s">
        <v>67</v>
      </c>
      <c r="H22" s="28" t="s">
        <v>277</v>
      </c>
      <c r="I22" s="28"/>
      <c r="J22" s="28" t="s">
        <v>56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</row>
    <row r="23" spans="1:32" ht="13.5" customHeight="1" x14ac:dyDescent="0.2">
      <c r="A23" s="114" t="s">
        <v>70</v>
      </c>
      <c r="B23" s="28"/>
      <c r="C23" s="28" t="s">
        <v>67</v>
      </c>
      <c r="D23" s="28" t="s">
        <v>57</v>
      </c>
      <c r="E23" s="28" t="s">
        <v>58</v>
      </c>
      <c r="F23" s="28" t="s">
        <v>165</v>
      </c>
      <c r="G23" s="28" t="s">
        <v>67</v>
      </c>
      <c r="H23" s="28" t="s">
        <v>277</v>
      </c>
      <c r="I23" s="28"/>
      <c r="J23" s="28" t="s">
        <v>56</v>
      </c>
      <c r="K23" s="29">
        <f>'Расчет  50300 (2)'!F50</f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</row>
    <row r="24" spans="1:32" ht="24.75" customHeight="1" x14ac:dyDescent="0.2">
      <c r="A24" s="114" t="s">
        <v>66</v>
      </c>
      <c r="B24" s="28"/>
      <c r="C24" s="28" t="s">
        <v>67</v>
      </c>
      <c r="D24" s="28" t="s">
        <v>57</v>
      </c>
      <c r="E24" s="28" t="s">
        <v>58</v>
      </c>
      <c r="F24" s="28" t="s">
        <v>280</v>
      </c>
      <c r="G24" s="28" t="s">
        <v>67</v>
      </c>
      <c r="H24" s="28" t="s">
        <v>277</v>
      </c>
      <c r="I24" s="28"/>
      <c r="J24" s="28" t="s">
        <v>56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v>0</v>
      </c>
      <c r="AD24" s="29">
        <v>0</v>
      </c>
      <c r="AE24" s="29">
        <v>0</v>
      </c>
      <c r="AF24" s="29">
        <v>0</v>
      </c>
    </row>
    <row r="25" spans="1:32" ht="26.25" customHeight="1" x14ac:dyDescent="0.2">
      <c r="A25" s="114" t="s">
        <v>78</v>
      </c>
      <c r="B25" s="28"/>
      <c r="C25" s="28" t="s">
        <v>67</v>
      </c>
      <c r="D25" s="28" t="s">
        <v>57</v>
      </c>
      <c r="E25" s="28" t="s">
        <v>58</v>
      </c>
      <c r="F25" s="28" t="s">
        <v>162</v>
      </c>
      <c r="G25" s="28" t="s">
        <v>67</v>
      </c>
      <c r="H25" s="28" t="s">
        <v>277</v>
      </c>
      <c r="I25" s="28"/>
      <c r="J25" s="28" t="s">
        <v>56</v>
      </c>
      <c r="K25" s="29">
        <f>'Расчет  50300 (2)'!E61</f>
        <v>15000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15000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15000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9">
        <v>0</v>
      </c>
    </row>
    <row r="26" spans="1:32" ht="14.25" customHeight="1" x14ac:dyDescent="0.2">
      <c r="A26" s="114" t="s">
        <v>75</v>
      </c>
      <c r="B26" s="28"/>
      <c r="C26" s="28" t="s">
        <v>67</v>
      </c>
      <c r="D26" s="28" t="s">
        <v>57</v>
      </c>
      <c r="E26" s="28" t="s">
        <v>58</v>
      </c>
      <c r="F26" s="28" t="s">
        <v>160</v>
      </c>
      <c r="G26" s="28" t="s">
        <v>67</v>
      </c>
      <c r="H26" s="28" t="s">
        <v>277</v>
      </c>
      <c r="I26" s="28"/>
      <c r="J26" s="28" t="s">
        <v>56</v>
      </c>
      <c r="K26" s="29">
        <f>'Расчет  50300 (2)'!D72</f>
        <v>195000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195000</v>
      </c>
      <c r="T26" s="29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29">
        <v>195000</v>
      </c>
      <c r="AA26" s="29">
        <v>0</v>
      </c>
      <c r="AB26" s="29">
        <v>0</v>
      </c>
      <c r="AC26" s="29">
        <v>0</v>
      </c>
      <c r="AD26" s="29">
        <v>0</v>
      </c>
      <c r="AE26" s="29">
        <v>0</v>
      </c>
      <c r="AF26" s="29">
        <v>0</v>
      </c>
    </row>
    <row r="27" spans="1:32" ht="26.25" customHeight="1" x14ac:dyDescent="0.2">
      <c r="A27" s="114" t="s">
        <v>73</v>
      </c>
      <c r="B27" s="28"/>
      <c r="C27" s="28" t="s">
        <v>281</v>
      </c>
      <c r="D27" s="28" t="s">
        <v>57</v>
      </c>
      <c r="E27" s="28" t="s">
        <v>58</v>
      </c>
      <c r="F27" s="28" t="s">
        <v>282</v>
      </c>
      <c r="G27" s="28" t="s">
        <v>281</v>
      </c>
      <c r="H27" s="28" t="s">
        <v>277</v>
      </c>
      <c r="I27" s="28"/>
      <c r="J27" s="28" t="s">
        <v>56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</row>
    <row r="28" spans="1:32" ht="12.75" customHeight="1" x14ac:dyDescent="0.2">
      <c r="A28" s="27" t="s">
        <v>76</v>
      </c>
      <c r="B28" s="28"/>
      <c r="C28" s="28" t="s">
        <v>67</v>
      </c>
      <c r="D28" s="28" t="s">
        <v>57</v>
      </c>
      <c r="E28" s="28" t="s">
        <v>58</v>
      </c>
      <c r="F28" s="28" t="s">
        <v>161</v>
      </c>
      <c r="G28" s="28" t="s">
        <v>67</v>
      </c>
      <c r="H28" s="28" t="s">
        <v>277</v>
      </c>
      <c r="I28" s="28"/>
      <c r="J28" s="28" t="s">
        <v>56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</row>
    <row r="29" spans="1:32" ht="12.75" customHeight="1" x14ac:dyDescent="0.2">
      <c r="A29" s="27" t="s">
        <v>76</v>
      </c>
      <c r="B29" s="28"/>
      <c r="C29" s="28" t="s">
        <v>77</v>
      </c>
      <c r="D29" s="28" t="s">
        <v>57</v>
      </c>
      <c r="E29" s="28" t="s">
        <v>58</v>
      </c>
      <c r="F29" s="28" t="s">
        <v>161</v>
      </c>
      <c r="G29" s="28" t="s">
        <v>77</v>
      </c>
      <c r="H29" s="28" t="s">
        <v>277</v>
      </c>
      <c r="I29" s="28"/>
      <c r="J29" s="28" t="s">
        <v>56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</row>
    <row r="30" spans="1:32" ht="12" customHeight="1" x14ac:dyDescent="0.2">
      <c r="A30" s="27" t="s">
        <v>76</v>
      </c>
      <c r="B30" s="28"/>
      <c r="C30" s="28" t="s">
        <v>283</v>
      </c>
      <c r="D30" s="28" t="s">
        <v>57</v>
      </c>
      <c r="E30" s="28" t="s">
        <v>58</v>
      </c>
      <c r="F30" s="28" t="s">
        <v>161</v>
      </c>
      <c r="G30" s="28" t="s">
        <v>283</v>
      </c>
      <c r="H30" s="28" t="s">
        <v>277</v>
      </c>
      <c r="I30" s="28"/>
      <c r="J30" s="28" t="s">
        <v>56</v>
      </c>
      <c r="K30" s="29">
        <f>'Расчет  50300 (2)'!D81</f>
        <v>5000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5000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5000</v>
      </c>
      <c r="AA30" s="29">
        <v>0</v>
      </c>
      <c r="AB30" s="29">
        <v>0</v>
      </c>
      <c r="AC30" s="29">
        <v>0</v>
      </c>
      <c r="AD30" s="29">
        <v>0</v>
      </c>
      <c r="AE30" s="29">
        <v>0</v>
      </c>
      <c r="AF30" s="29">
        <v>0</v>
      </c>
    </row>
    <row r="31" spans="1:32" ht="25.5" customHeight="1" x14ac:dyDescent="0.2">
      <c r="A31" s="27" t="s">
        <v>81</v>
      </c>
      <c r="B31" s="28"/>
      <c r="C31" s="28" t="s">
        <v>67</v>
      </c>
      <c r="D31" s="28" t="s">
        <v>57</v>
      </c>
      <c r="E31" s="28" t="s">
        <v>58</v>
      </c>
      <c r="F31" s="28" t="s">
        <v>164</v>
      </c>
      <c r="G31" s="28" t="s">
        <v>67</v>
      </c>
      <c r="H31" s="28" t="s">
        <v>277</v>
      </c>
      <c r="I31" s="28"/>
      <c r="J31" s="28" t="s">
        <v>56</v>
      </c>
      <c r="K31" s="29">
        <f>'Расчет  50300 (2)'!E91</f>
        <v>40000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40000</v>
      </c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40000</v>
      </c>
      <c r="AA31" s="29">
        <v>0</v>
      </c>
      <c r="AB31" s="29">
        <v>0</v>
      </c>
      <c r="AC31" s="29">
        <v>0</v>
      </c>
      <c r="AD31" s="29">
        <v>0</v>
      </c>
      <c r="AE31" s="29">
        <v>0</v>
      </c>
      <c r="AF31" s="29">
        <v>0</v>
      </c>
    </row>
    <row r="32" spans="1:32" ht="26.25" customHeight="1" x14ac:dyDescent="0.2">
      <c r="A32" s="27" t="s">
        <v>80</v>
      </c>
      <c r="B32" s="28"/>
      <c r="C32" s="28" t="s">
        <v>67</v>
      </c>
      <c r="D32" s="28" t="s">
        <v>57</v>
      </c>
      <c r="E32" s="28" t="s">
        <v>58</v>
      </c>
      <c r="F32" s="28" t="s">
        <v>163</v>
      </c>
      <c r="G32" s="28" t="s">
        <v>67</v>
      </c>
      <c r="H32" s="28" t="s">
        <v>277</v>
      </c>
      <c r="I32" s="28"/>
      <c r="J32" s="28" t="s">
        <v>56</v>
      </c>
      <c r="K32" s="29">
        <f>'Расчет  50300 (2)'!E101</f>
        <v>50000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50000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50000</v>
      </c>
      <c r="AA32" s="29">
        <v>0</v>
      </c>
      <c r="AB32" s="29">
        <v>0</v>
      </c>
      <c r="AC32" s="29">
        <v>0</v>
      </c>
      <c r="AD32" s="29">
        <v>0</v>
      </c>
      <c r="AE32" s="29">
        <v>0</v>
      </c>
      <c r="AF32" s="29">
        <v>0</v>
      </c>
    </row>
    <row r="33" spans="1:32" ht="12" customHeight="1" x14ac:dyDescent="0.2">
      <c r="A33" s="27" t="s">
        <v>65</v>
      </c>
      <c r="B33" s="28"/>
      <c r="C33" s="28" t="s">
        <v>45</v>
      </c>
      <c r="D33" s="28" t="s">
        <v>57</v>
      </c>
      <c r="E33" s="28" t="s">
        <v>61</v>
      </c>
      <c r="F33" s="28" t="s">
        <v>45</v>
      </c>
      <c r="G33" s="28" t="s">
        <v>45</v>
      </c>
      <c r="H33" s="28" t="s">
        <v>276</v>
      </c>
      <c r="I33" s="28"/>
      <c r="J33" s="28" t="s">
        <v>60</v>
      </c>
      <c r="K33" s="29">
        <f>K36+K38+K39+K41+K42++K45+K47+K57+K58+K59+K63</f>
        <v>5606999.9999999991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5566000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5574000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</row>
    <row r="34" spans="1:32" ht="12.75" customHeight="1" x14ac:dyDescent="0.2">
      <c r="A34" s="27" t="s">
        <v>68</v>
      </c>
      <c r="B34" s="28"/>
      <c r="C34" s="28" t="s">
        <v>69</v>
      </c>
      <c r="D34" s="28" t="s">
        <v>57</v>
      </c>
      <c r="E34" s="28" t="s">
        <v>61</v>
      </c>
      <c r="F34" s="28" t="s">
        <v>154</v>
      </c>
      <c r="G34" s="28" t="s">
        <v>69</v>
      </c>
      <c r="H34" s="28" t="s">
        <v>284</v>
      </c>
      <c r="I34" s="28"/>
      <c r="J34" s="28" t="s">
        <v>60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C34" s="29">
        <v>0</v>
      </c>
      <c r="AD34" s="29">
        <v>0</v>
      </c>
      <c r="AE34" s="29">
        <v>0</v>
      </c>
      <c r="AF34" s="29">
        <v>0</v>
      </c>
    </row>
    <row r="35" spans="1:32" ht="27" customHeight="1" x14ac:dyDescent="0.2">
      <c r="A35" s="27" t="s">
        <v>71</v>
      </c>
      <c r="B35" s="28"/>
      <c r="C35" s="28" t="s">
        <v>72</v>
      </c>
      <c r="D35" s="28" t="s">
        <v>57</v>
      </c>
      <c r="E35" s="28" t="s">
        <v>61</v>
      </c>
      <c r="F35" s="28" t="s">
        <v>166</v>
      </c>
      <c r="G35" s="28" t="s">
        <v>72</v>
      </c>
      <c r="H35" s="28" t="s">
        <v>284</v>
      </c>
      <c r="I35" s="28"/>
      <c r="J35" s="28" t="s">
        <v>60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v>0</v>
      </c>
      <c r="AD35" s="29">
        <v>0</v>
      </c>
      <c r="AE35" s="29">
        <v>0</v>
      </c>
      <c r="AF35" s="29">
        <v>0</v>
      </c>
    </row>
    <row r="36" spans="1:32" ht="14.25" customHeight="1" x14ac:dyDescent="0.2">
      <c r="A36" s="27" t="s">
        <v>68</v>
      </c>
      <c r="B36" s="28"/>
      <c r="C36" s="28" t="s">
        <v>69</v>
      </c>
      <c r="D36" s="28" t="s">
        <v>57</v>
      </c>
      <c r="E36" s="28" t="s">
        <v>61</v>
      </c>
      <c r="F36" s="28" t="s">
        <v>154</v>
      </c>
      <c r="G36" s="28" t="s">
        <v>69</v>
      </c>
      <c r="H36" s="28" t="s">
        <v>277</v>
      </c>
      <c r="I36" s="28"/>
      <c r="J36" s="28" t="s">
        <v>60</v>
      </c>
      <c r="K36" s="29">
        <f>'Расчет  50400 (2)'!E8</f>
        <v>3881463.5999999996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3871800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3871800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</row>
    <row r="37" spans="1:32" ht="12.75" customHeight="1" x14ac:dyDescent="0.2">
      <c r="A37" s="27" t="s">
        <v>76</v>
      </c>
      <c r="B37" s="28"/>
      <c r="C37" s="28" t="s">
        <v>74</v>
      </c>
      <c r="D37" s="28" t="s">
        <v>57</v>
      </c>
      <c r="E37" s="28" t="s">
        <v>61</v>
      </c>
      <c r="F37" s="28" t="s">
        <v>279</v>
      </c>
      <c r="G37" s="28" t="s">
        <v>74</v>
      </c>
      <c r="H37" s="28" t="s">
        <v>277</v>
      </c>
      <c r="I37" s="28"/>
      <c r="J37" s="28" t="s">
        <v>60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>
        <v>0</v>
      </c>
    </row>
    <row r="38" spans="1:32" ht="27" customHeight="1" x14ac:dyDescent="0.2">
      <c r="A38" s="27" t="s">
        <v>71</v>
      </c>
      <c r="B38" s="28"/>
      <c r="C38" s="28" t="s">
        <v>72</v>
      </c>
      <c r="D38" s="28" t="s">
        <v>57</v>
      </c>
      <c r="E38" s="28" t="s">
        <v>61</v>
      </c>
      <c r="F38" s="28" t="s">
        <v>166</v>
      </c>
      <c r="G38" s="28" t="s">
        <v>72</v>
      </c>
      <c r="H38" s="28" t="s">
        <v>277</v>
      </c>
      <c r="I38" s="28"/>
      <c r="J38" s="28" t="s">
        <v>60</v>
      </c>
      <c r="K38" s="29">
        <f>'Расчет  50400 (2)'!F20</f>
        <v>1172182.68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1199381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29">
        <v>1199381</v>
      </c>
      <c r="AA38" s="29">
        <v>0</v>
      </c>
      <c r="AB38" s="29">
        <v>0</v>
      </c>
      <c r="AC38" s="29">
        <v>0</v>
      </c>
      <c r="AD38" s="29">
        <v>0</v>
      </c>
      <c r="AE38" s="29">
        <v>0</v>
      </c>
      <c r="AF38" s="29">
        <v>0</v>
      </c>
    </row>
    <row r="39" spans="1:32" ht="14.25" customHeight="1" x14ac:dyDescent="0.2">
      <c r="A39" s="27" t="s">
        <v>82</v>
      </c>
      <c r="B39" s="28"/>
      <c r="C39" s="28" t="s">
        <v>67</v>
      </c>
      <c r="D39" s="28" t="s">
        <v>57</v>
      </c>
      <c r="E39" s="28" t="s">
        <v>61</v>
      </c>
      <c r="F39" s="28" t="s">
        <v>168</v>
      </c>
      <c r="G39" s="28" t="s">
        <v>67</v>
      </c>
      <c r="H39" s="28" t="s">
        <v>277</v>
      </c>
      <c r="I39" s="28"/>
      <c r="J39" s="28" t="s">
        <v>60</v>
      </c>
      <c r="K39" s="29">
        <f>'Расчет  50400 (2)'!F30</f>
        <v>30000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30000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29">
        <v>30000</v>
      </c>
      <c r="AA39" s="29">
        <v>0</v>
      </c>
      <c r="AB39" s="29">
        <v>0</v>
      </c>
      <c r="AC39" s="29">
        <v>0</v>
      </c>
      <c r="AD39" s="29">
        <v>0</v>
      </c>
      <c r="AE39" s="29">
        <v>0</v>
      </c>
      <c r="AF39" s="29">
        <v>0</v>
      </c>
    </row>
    <row r="40" spans="1:32" ht="12" customHeight="1" x14ac:dyDescent="0.2">
      <c r="A40" s="27" t="s">
        <v>79</v>
      </c>
      <c r="B40" s="28"/>
      <c r="C40" s="28" t="s">
        <v>285</v>
      </c>
      <c r="D40" s="28" t="s">
        <v>57</v>
      </c>
      <c r="E40" s="28" t="s">
        <v>61</v>
      </c>
      <c r="F40" s="28" t="s">
        <v>167</v>
      </c>
      <c r="G40" s="28" t="s">
        <v>285</v>
      </c>
      <c r="H40" s="28" t="s">
        <v>277</v>
      </c>
      <c r="I40" s="28"/>
      <c r="J40" s="28" t="s">
        <v>60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</row>
    <row r="41" spans="1:32" ht="13.5" customHeight="1" x14ac:dyDescent="0.2">
      <c r="A41" s="27" t="s">
        <v>79</v>
      </c>
      <c r="B41" s="28"/>
      <c r="C41" s="28" t="s">
        <v>67</v>
      </c>
      <c r="D41" s="28" t="s">
        <v>57</v>
      </c>
      <c r="E41" s="28" t="s">
        <v>61</v>
      </c>
      <c r="F41" s="28" t="s">
        <v>167</v>
      </c>
      <c r="G41" s="28" t="s">
        <v>67</v>
      </c>
      <c r="H41" s="28" t="s">
        <v>277</v>
      </c>
      <c r="I41" s="28"/>
      <c r="J41" s="28" t="s">
        <v>60</v>
      </c>
      <c r="K41" s="29">
        <f>'Расчет  50400 (2)'!E39</f>
        <v>60000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60000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60000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</row>
    <row r="42" spans="1:32" ht="12.75" customHeight="1" x14ac:dyDescent="0.2">
      <c r="A42" s="27" t="s">
        <v>70</v>
      </c>
      <c r="B42" s="28"/>
      <c r="C42" s="28" t="s">
        <v>67</v>
      </c>
      <c r="D42" s="28" t="s">
        <v>57</v>
      </c>
      <c r="E42" s="28" t="s">
        <v>61</v>
      </c>
      <c r="F42" s="28" t="s">
        <v>165</v>
      </c>
      <c r="G42" s="28" t="s">
        <v>67</v>
      </c>
      <c r="H42" s="28" t="s">
        <v>277</v>
      </c>
      <c r="I42" s="28"/>
      <c r="J42" s="28" t="s">
        <v>60</v>
      </c>
      <c r="K42" s="29">
        <f>'Расчет  50400 (2)'!F50</f>
        <v>168424.02000000002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v>249469</v>
      </c>
      <c r="T42" s="29">
        <v>0</v>
      </c>
      <c r="U42" s="29">
        <v>0</v>
      </c>
      <c r="V42" s="29">
        <v>0</v>
      </c>
      <c r="W42" s="29">
        <v>0</v>
      </c>
      <c r="X42" s="29">
        <v>0</v>
      </c>
      <c r="Y42" s="29">
        <v>0</v>
      </c>
      <c r="Z42" s="29">
        <v>257469</v>
      </c>
      <c r="AA42" s="29">
        <v>0</v>
      </c>
      <c r="AB42" s="29">
        <v>0</v>
      </c>
      <c r="AC42" s="29">
        <v>0</v>
      </c>
      <c r="AD42" s="29">
        <v>0</v>
      </c>
      <c r="AE42" s="29">
        <v>0</v>
      </c>
      <c r="AF42" s="29">
        <v>0</v>
      </c>
    </row>
    <row r="43" spans="1:32" ht="25.5" customHeight="1" x14ac:dyDescent="0.2">
      <c r="A43" s="27" t="s">
        <v>66</v>
      </c>
      <c r="B43" s="28"/>
      <c r="C43" s="28" t="s">
        <v>67</v>
      </c>
      <c r="D43" s="28" t="s">
        <v>57</v>
      </c>
      <c r="E43" s="28" t="s">
        <v>61</v>
      </c>
      <c r="F43" s="28" t="s">
        <v>280</v>
      </c>
      <c r="G43" s="28" t="s">
        <v>67</v>
      </c>
      <c r="H43" s="28" t="s">
        <v>277</v>
      </c>
      <c r="I43" s="28"/>
      <c r="J43" s="28" t="s">
        <v>60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>
        <v>0</v>
      </c>
    </row>
    <row r="44" spans="1:32" ht="27" customHeight="1" x14ac:dyDescent="0.2">
      <c r="A44" s="27" t="s">
        <v>78</v>
      </c>
      <c r="B44" s="28"/>
      <c r="C44" s="28" t="s">
        <v>285</v>
      </c>
      <c r="D44" s="28" t="s">
        <v>57</v>
      </c>
      <c r="E44" s="28" t="s">
        <v>61</v>
      </c>
      <c r="F44" s="28" t="s">
        <v>162</v>
      </c>
      <c r="G44" s="28" t="s">
        <v>285</v>
      </c>
      <c r="H44" s="28" t="s">
        <v>277</v>
      </c>
      <c r="I44" s="28"/>
      <c r="J44" s="28" t="s">
        <v>60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  <c r="AF44" s="29">
        <v>0</v>
      </c>
    </row>
    <row r="45" spans="1:32" ht="24.75" customHeight="1" x14ac:dyDescent="0.2">
      <c r="A45" s="27" t="s">
        <v>78</v>
      </c>
      <c r="B45" s="28"/>
      <c r="C45" s="28" t="s">
        <v>67</v>
      </c>
      <c r="D45" s="28" t="s">
        <v>57</v>
      </c>
      <c r="E45" s="28" t="s">
        <v>61</v>
      </c>
      <c r="F45" s="28" t="s">
        <v>162</v>
      </c>
      <c r="G45" s="28" t="s">
        <v>67</v>
      </c>
      <c r="H45" s="28" t="s">
        <v>277</v>
      </c>
      <c r="I45" s="28"/>
      <c r="J45" s="28" t="s">
        <v>60</v>
      </c>
      <c r="K45" s="29">
        <f>'Расчет  50400 (2)'!E64</f>
        <v>80350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v>34800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29">
        <v>34800</v>
      </c>
      <c r="AA45" s="29">
        <v>0</v>
      </c>
      <c r="AB45" s="29">
        <v>0</v>
      </c>
      <c r="AC45" s="29">
        <v>0</v>
      </c>
      <c r="AD45" s="29">
        <v>0</v>
      </c>
      <c r="AE45" s="29">
        <v>0</v>
      </c>
      <c r="AF45" s="29">
        <v>0</v>
      </c>
    </row>
    <row r="46" spans="1:32" ht="15" customHeight="1" x14ac:dyDescent="0.2">
      <c r="A46" s="27" t="s">
        <v>75</v>
      </c>
      <c r="B46" s="28"/>
      <c r="C46" s="28" t="s">
        <v>285</v>
      </c>
      <c r="D46" s="28" t="s">
        <v>57</v>
      </c>
      <c r="E46" s="28" t="s">
        <v>61</v>
      </c>
      <c r="F46" s="28" t="s">
        <v>160</v>
      </c>
      <c r="G46" s="28" t="s">
        <v>285</v>
      </c>
      <c r="H46" s="28" t="s">
        <v>277</v>
      </c>
      <c r="I46" s="28"/>
      <c r="J46" s="28" t="s">
        <v>60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  <c r="AF46" s="29">
        <v>0</v>
      </c>
    </row>
    <row r="47" spans="1:32" ht="13.5" customHeight="1" x14ac:dyDescent="0.2">
      <c r="A47" s="27" t="s">
        <v>75</v>
      </c>
      <c r="B47" s="28"/>
      <c r="C47" s="28" t="s">
        <v>67</v>
      </c>
      <c r="D47" s="28" t="s">
        <v>57</v>
      </c>
      <c r="E47" s="28" t="s">
        <v>61</v>
      </c>
      <c r="F47" s="28" t="s">
        <v>160</v>
      </c>
      <c r="G47" s="28" t="s">
        <v>67</v>
      </c>
      <c r="H47" s="28" t="s">
        <v>277</v>
      </c>
      <c r="I47" s="28"/>
      <c r="J47" s="28" t="s">
        <v>60</v>
      </c>
      <c r="K47" s="29">
        <f>'Расчет  50400 (2)'!D75</f>
        <v>139579.70000000001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29">
        <v>45550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45550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>
        <v>0</v>
      </c>
    </row>
    <row r="48" spans="1:32" ht="26.25" customHeight="1" x14ac:dyDescent="0.2">
      <c r="A48" s="27" t="s">
        <v>73</v>
      </c>
      <c r="B48" s="28"/>
      <c r="C48" s="28" t="s">
        <v>281</v>
      </c>
      <c r="D48" s="28" t="s">
        <v>57</v>
      </c>
      <c r="E48" s="28" t="s">
        <v>61</v>
      </c>
      <c r="F48" s="28" t="s">
        <v>282</v>
      </c>
      <c r="G48" s="28" t="s">
        <v>281</v>
      </c>
      <c r="H48" s="28" t="s">
        <v>277</v>
      </c>
      <c r="I48" s="28"/>
      <c r="J48" s="28" t="s">
        <v>60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v>0</v>
      </c>
      <c r="W48" s="29">
        <v>0</v>
      </c>
      <c r="X48" s="29">
        <v>0</v>
      </c>
      <c r="Y48" s="29">
        <v>0</v>
      </c>
      <c r="Z48" s="29">
        <v>0</v>
      </c>
      <c r="AA48" s="29">
        <v>0</v>
      </c>
      <c r="AB48" s="29">
        <v>0</v>
      </c>
      <c r="AC48" s="29">
        <v>0</v>
      </c>
      <c r="AD48" s="29">
        <v>0</v>
      </c>
      <c r="AE48" s="29">
        <v>0</v>
      </c>
      <c r="AF48" s="29">
        <v>0</v>
      </c>
    </row>
    <row r="49" spans="1:32" ht="15" customHeight="1" x14ac:dyDescent="0.2">
      <c r="A49" s="27" t="s">
        <v>76</v>
      </c>
      <c r="B49" s="28"/>
      <c r="C49" s="28" t="s">
        <v>74</v>
      </c>
      <c r="D49" s="28" t="s">
        <v>57</v>
      </c>
      <c r="E49" s="28" t="s">
        <v>61</v>
      </c>
      <c r="F49" s="28" t="s">
        <v>161</v>
      </c>
      <c r="G49" s="28" t="s">
        <v>74</v>
      </c>
      <c r="H49" s="28" t="s">
        <v>277</v>
      </c>
      <c r="I49" s="28"/>
      <c r="J49" s="28" t="s">
        <v>60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</row>
    <row r="50" spans="1:32" ht="14.25" customHeight="1" x14ac:dyDescent="0.2">
      <c r="A50" s="27" t="s">
        <v>76</v>
      </c>
      <c r="B50" s="28"/>
      <c r="C50" s="28" t="s">
        <v>67</v>
      </c>
      <c r="D50" s="28" t="s">
        <v>57</v>
      </c>
      <c r="E50" s="28" t="s">
        <v>61</v>
      </c>
      <c r="F50" s="28" t="s">
        <v>161</v>
      </c>
      <c r="G50" s="28" t="s">
        <v>67</v>
      </c>
      <c r="H50" s="28" t="s">
        <v>277</v>
      </c>
      <c r="I50" s="28"/>
      <c r="J50" s="28" t="s">
        <v>60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  <c r="R50" s="29">
        <v>0</v>
      </c>
      <c r="S50" s="29">
        <v>0</v>
      </c>
      <c r="T50" s="29">
        <v>0</v>
      </c>
      <c r="U50" s="29">
        <v>0</v>
      </c>
      <c r="V50" s="29">
        <v>0</v>
      </c>
      <c r="W50" s="29">
        <v>0</v>
      </c>
      <c r="X50" s="29">
        <v>0</v>
      </c>
      <c r="Y50" s="29">
        <v>0</v>
      </c>
      <c r="Z50" s="29">
        <v>0</v>
      </c>
      <c r="AA50" s="29">
        <v>0</v>
      </c>
      <c r="AB50" s="29">
        <v>0</v>
      </c>
      <c r="AC50" s="29">
        <v>0</v>
      </c>
      <c r="AD50" s="29">
        <v>0</v>
      </c>
      <c r="AE50" s="29">
        <v>0</v>
      </c>
      <c r="AF50" s="29">
        <v>0</v>
      </c>
    </row>
    <row r="51" spans="1:32" ht="14.25" customHeight="1" x14ac:dyDescent="0.2">
      <c r="A51" s="27" t="s">
        <v>76</v>
      </c>
      <c r="B51" s="28"/>
      <c r="C51" s="28" t="s">
        <v>286</v>
      </c>
      <c r="D51" s="28" t="s">
        <v>57</v>
      </c>
      <c r="E51" s="28" t="s">
        <v>61</v>
      </c>
      <c r="F51" s="28" t="s">
        <v>161</v>
      </c>
      <c r="G51" s="28" t="s">
        <v>286</v>
      </c>
      <c r="H51" s="28" t="s">
        <v>277</v>
      </c>
      <c r="I51" s="28"/>
      <c r="J51" s="28" t="s">
        <v>60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29">
        <v>0</v>
      </c>
      <c r="V51" s="29">
        <v>0</v>
      </c>
      <c r="W51" s="29">
        <v>0</v>
      </c>
      <c r="X51" s="29">
        <v>0</v>
      </c>
      <c r="Y51" s="29">
        <v>0</v>
      </c>
      <c r="Z51" s="29">
        <v>0</v>
      </c>
      <c r="AA51" s="29">
        <v>0</v>
      </c>
      <c r="AB51" s="29">
        <v>0</v>
      </c>
      <c r="AC51" s="29">
        <v>0</v>
      </c>
      <c r="AD51" s="29">
        <v>0</v>
      </c>
      <c r="AE51" s="29">
        <v>0</v>
      </c>
      <c r="AF51" s="29">
        <v>0</v>
      </c>
    </row>
    <row r="52" spans="1:32" ht="12.75" customHeight="1" x14ac:dyDescent="0.2">
      <c r="A52" s="27" t="s">
        <v>76</v>
      </c>
      <c r="B52" s="28"/>
      <c r="C52" s="28" t="s">
        <v>77</v>
      </c>
      <c r="D52" s="28" t="s">
        <v>57</v>
      </c>
      <c r="E52" s="28" t="s">
        <v>61</v>
      </c>
      <c r="F52" s="28" t="s">
        <v>161</v>
      </c>
      <c r="G52" s="28" t="s">
        <v>77</v>
      </c>
      <c r="H52" s="28" t="s">
        <v>277</v>
      </c>
      <c r="I52" s="28"/>
      <c r="J52" s="28" t="s">
        <v>60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0</v>
      </c>
      <c r="Q52" s="29">
        <v>0</v>
      </c>
      <c r="R52" s="29">
        <v>0</v>
      </c>
      <c r="S52" s="29">
        <v>0</v>
      </c>
      <c r="T52" s="29">
        <v>0</v>
      </c>
      <c r="U52" s="29">
        <v>0</v>
      </c>
      <c r="V52" s="29">
        <v>0</v>
      </c>
      <c r="W52" s="29">
        <v>0</v>
      </c>
      <c r="X52" s="29">
        <v>0</v>
      </c>
      <c r="Y52" s="29">
        <v>0</v>
      </c>
      <c r="Z52" s="29">
        <v>0</v>
      </c>
      <c r="AA52" s="29">
        <v>0</v>
      </c>
      <c r="AB52" s="29">
        <v>0</v>
      </c>
      <c r="AC52" s="29">
        <v>0</v>
      </c>
      <c r="AD52" s="29">
        <v>0</v>
      </c>
      <c r="AE52" s="29">
        <v>0</v>
      </c>
      <c r="AF52" s="29">
        <v>0</v>
      </c>
    </row>
    <row r="53" spans="1:32" ht="13.5" customHeight="1" x14ac:dyDescent="0.2">
      <c r="A53" s="27" t="s">
        <v>76</v>
      </c>
      <c r="B53" s="28"/>
      <c r="C53" s="28" t="s">
        <v>283</v>
      </c>
      <c r="D53" s="28" t="s">
        <v>57</v>
      </c>
      <c r="E53" s="28" t="s">
        <v>61</v>
      </c>
      <c r="F53" s="28" t="s">
        <v>161</v>
      </c>
      <c r="G53" s="28" t="s">
        <v>283</v>
      </c>
      <c r="H53" s="28" t="s">
        <v>277</v>
      </c>
      <c r="I53" s="28"/>
      <c r="J53" s="28" t="s">
        <v>60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>
        <v>0</v>
      </c>
    </row>
    <row r="54" spans="1:32" ht="26.25" customHeight="1" x14ac:dyDescent="0.2">
      <c r="A54" s="27" t="s">
        <v>81</v>
      </c>
      <c r="B54" s="28"/>
      <c r="C54" s="28" t="s">
        <v>285</v>
      </c>
      <c r="D54" s="28" t="s">
        <v>57</v>
      </c>
      <c r="E54" s="28" t="s">
        <v>61</v>
      </c>
      <c r="F54" s="28" t="s">
        <v>164</v>
      </c>
      <c r="G54" s="28" t="s">
        <v>285</v>
      </c>
      <c r="H54" s="28" t="s">
        <v>277</v>
      </c>
      <c r="I54" s="28"/>
      <c r="J54" s="28" t="s">
        <v>60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9">
        <v>0</v>
      </c>
      <c r="T54" s="29">
        <v>0</v>
      </c>
      <c r="U54" s="29">
        <v>0</v>
      </c>
      <c r="V54" s="29">
        <v>0</v>
      </c>
      <c r="W54" s="29">
        <v>0</v>
      </c>
      <c r="X54" s="29">
        <v>0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</row>
    <row r="55" spans="1:32" ht="27" customHeight="1" x14ac:dyDescent="0.2">
      <c r="A55" s="27" t="s">
        <v>81</v>
      </c>
      <c r="B55" s="28"/>
      <c r="C55" s="28" t="s">
        <v>67</v>
      </c>
      <c r="D55" s="28" t="s">
        <v>57</v>
      </c>
      <c r="E55" s="28" t="s">
        <v>61</v>
      </c>
      <c r="F55" s="28" t="s">
        <v>164</v>
      </c>
      <c r="G55" s="28" t="s">
        <v>67</v>
      </c>
      <c r="H55" s="28" t="s">
        <v>277</v>
      </c>
      <c r="I55" s="28"/>
      <c r="J55" s="28" t="s">
        <v>60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29">
        <v>0</v>
      </c>
      <c r="V55" s="29">
        <v>0</v>
      </c>
      <c r="W55" s="29">
        <v>0</v>
      </c>
      <c r="X55" s="29">
        <v>0</v>
      </c>
      <c r="Y55" s="29">
        <v>0</v>
      </c>
      <c r="Z55" s="29">
        <v>0</v>
      </c>
      <c r="AA55" s="29">
        <v>0</v>
      </c>
      <c r="AB55" s="29">
        <v>0</v>
      </c>
      <c r="AC55" s="29">
        <v>0</v>
      </c>
      <c r="AD55" s="29">
        <v>0</v>
      </c>
      <c r="AE55" s="29">
        <v>0</v>
      </c>
      <c r="AF55" s="29">
        <v>0</v>
      </c>
    </row>
    <row r="56" spans="1:32" ht="29.25" customHeight="1" x14ac:dyDescent="0.2">
      <c r="A56" s="27" t="s">
        <v>80</v>
      </c>
      <c r="B56" s="28"/>
      <c r="C56" s="28" t="s">
        <v>285</v>
      </c>
      <c r="D56" s="28" t="s">
        <v>57</v>
      </c>
      <c r="E56" s="28" t="s">
        <v>61</v>
      </c>
      <c r="F56" s="28" t="s">
        <v>163</v>
      </c>
      <c r="G56" s="28" t="s">
        <v>285</v>
      </c>
      <c r="H56" s="28" t="s">
        <v>277</v>
      </c>
      <c r="I56" s="28"/>
      <c r="J56" s="28" t="s">
        <v>60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  <c r="V56" s="29">
        <v>0</v>
      </c>
      <c r="W56" s="29">
        <v>0</v>
      </c>
      <c r="X56" s="29">
        <v>0</v>
      </c>
      <c r="Y56" s="29">
        <v>0</v>
      </c>
      <c r="Z56" s="29">
        <v>0</v>
      </c>
      <c r="AA56" s="29">
        <v>0</v>
      </c>
      <c r="AB56" s="29">
        <v>0</v>
      </c>
      <c r="AC56" s="29">
        <v>0</v>
      </c>
      <c r="AD56" s="29">
        <v>0</v>
      </c>
      <c r="AE56" s="29">
        <v>0</v>
      </c>
      <c r="AF56" s="29">
        <v>0</v>
      </c>
    </row>
    <row r="57" spans="1:32" ht="27.75" customHeight="1" x14ac:dyDescent="0.2">
      <c r="A57" s="27" t="s">
        <v>80</v>
      </c>
      <c r="B57" s="28"/>
      <c r="C57" s="28" t="s">
        <v>67</v>
      </c>
      <c r="D57" s="28" t="s">
        <v>57</v>
      </c>
      <c r="E57" s="28" t="s">
        <v>61</v>
      </c>
      <c r="F57" s="28" t="s">
        <v>163</v>
      </c>
      <c r="G57" s="28" t="s">
        <v>67</v>
      </c>
      <c r="H57" s="28" t="s">
        <v>277</v>
      </c>
      <c r="I57" s="28"/>
      <c r="J57" s="28" t="s">
        <v>60</v>
      </c>
      <c r="K57" s="29">
        <f>'Расчет  50400 (2)'!E85</f>
        <v>45000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  <c r="R57" s="29">
        <v>0</v>
      </c>
      <c r="S57" s="29">
        <v>45000</v>
      </c>
      <c r="T57" s="29">
        <v>0</v>
      </c>
      <c r="U57" s="29">
        <v>0</v>
      </c>
      <c r="V57" s="29">
        <v>0</v>
      </c>
      <c r="W57" s="29">
        <v>0</v>
      </c>
      <c r="X57" s="29">
        <v>0</v>
      </c>
      <c r="Y57" s="29">
        <v>0</v>
      </c>
      <c r="Z57" s="29">
        <v>45000</v>
      </c>
      <c r="AA57" s="29">
        <v>0</v>
      </c>
      <c r="AB57" s="29">
        <v>0</v>
      </c>
      <c r="AC57" s="29">
        <v>0</v>
      </c>
      <c r="AD57" s="29">
        <v>0</v>
      </c>
      <c r="AE57" s="29">
        <v>0</v>
      </c>
      <c r="AF57" s="29">
        <v>0</v>
      </c>
    </row>
    <row r="58" spans="1:32" ht="15.75" customHeight="1" x14ac:dyDescent="0.2">
      <c r="A58" s="27" t="s">
        <v>68</v>
      </c>
      <c r="B58" s="28"/>
      <c r="C58" s="28" t="s">
        <v>69</v>
      </c>
      <c r="D58" s="28" t="s">
        <v>57</v>
      </c>
      <c r="E58" s="28" t="s">
        <v>61</v>
      </c>
      <c r="F58" s="28" t="s">
        <v>154</v>
      </c>
      <c r="G58" s="28" t="s">
        <v>69</v>
      </c>
      <c r="H58" s="28" t="s">
        <v>287</v>
      </c>
      <c r="I58" s="28"/>
      <c r="J58" s="28" t="s">
        <v>60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29">
        <v>0</v>
      </c>
      <c r="AB58" s="29">
        <v>0</v>
      </c>
      <c r="AC58" s="29">
        <v>0</v>
      </c>
      <c r="AD58" s="29">
        <v>0</v>
      </c>
      <c r="AE58" s="29">
        <v>0</v>
      </c>
      <c r="AF58" s="29">
        <v>0</v>
      </c>
    </row>
    <row r="59" spans="1:32" ht="25.5" customHeight="1" x14ac:dyDescent="0.2">
      <c r="A59" s="27" t="s">
        <v>71</v>
      </c>
      <c r="B59" s="28"/>
      <c r="C59" s="28" t="s">
        <v>72</v>
      </c>
      <c r="D59" s="28" t="s">
        <v>57</v>
      </c>
      <c r="E59" s="28" t="s">
        <v>61</v>
      </c>
      <c r="F59" s="28" t="s">
        <v>166</v>
      </c>
      <c r="G59" s="28" t="s">
        <v>72</v>
      </c>
      <c r="H59" s="28" t="s">
        <v>287</v>
      </c>
      <c r="I59" s="28"/>
      <c r="J59" s="28" t="s">
        <v>60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  <c r="R59" s="29">
        <v>0</v>
      </c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</row>
    <row r="60" spans="1:32" ht="27.75" customHeight="1" x14ac:dyDescent="0.2">
      <c r="A60" s="27" t="s">
        <v>80</v>
      </c>
      <c r="B60" s="28"/>
      <c r="C60" s="28" t="s">
        <v>67</v>
      </c>
      <c r="D60" s="28" t="s">
        <v>57</v>
      </c>
      <c r="E60" s="28" t="s">
        <v>61</v>
      </c>
      <c r="F60" s="28" t="s">
        <v>163</v>
      </c>
      <c r="G60" s="28" t="s">
        <v>67</v>
      </c>
      <c r="H60" s="28" t="s">
        <v>287</v>
      </c>
      <c r="I60" s="28"/>
      <c r="J60" s="28" t="s">
        <v>60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0</v>
      </c>
      <c r="AF60" s="29">
        <v>0</v>
      </c>
    </row>
    <row r="61" spans="1:32" ht="15" customHeight="1" x14ac:dyDescent="0.2">
      <c r="A61" s="27" t="s">
        <v>75</v>
      </c>
      <c r="B61" s="28"/>
      <c r="C61" s="28" t="s">
        <v>67</v>
      </c>
      <c r="D61" s="28" t="s">
        <v>57</v>
      </c>
      <c r="E61" s="28" t="s">
        <v>61</v>
      </c>
      <c r="F61" s="28" t="s">
        <v>160</v>
      </c>
      <c r="G61" s="28" t="s">
        <v>67</v>
      </c>
      <c r="H61" s="28" t="s">
        <v>288</v>
      </c>
      <c r="I61" s="28"/>
      <c r="J61" s="28" t="s">
        <v>60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  <c r="W61" s="29">
        <v>0</v>
      </c>
      <c r="X61" s="29">
        <v>0</v>
      </c>
      <c r="Y61" s="29">
        <v>0</v>
      </c>
      <c r="Z61" s="29">
        <v>0</v>
      </c>
      <c r="AA61" s="29">
        <v>0</v>
      </c>
      <c r="AB61" s="29">
        <v>0</v>
      </c>
      <c r="AC61" s="29">
        <v>0</v>
      </c>
      <c r="AD61" s="29">
        <v>0</v>
      </c>
      <c r="AE61" s="29">
        <v>0</v>
      </c>
      <c r="AF61" s="29">
        <v>0</v>
      </c>
    </row>
    <row r="62" spans="1:32" ht="14.25" customHeight="1" x14ac:dyDescent="0.2">
      <c r="A62" s="27" t="s">
        <v>76</v>
      </c>
      <c r="B62" s="28"/>
      <c r="C62" s="28" t="s">
        <v>67</v>
      </c>
      <c r="D62" s="28" t="s">
        <v>57</v>
      </c>
      <c r="E62" s="28" t="s">
        <v>61</v>
      </c>
      <c r="F62" s="28" t="s">
        <v>161</v>
      </c>
      <c r="G62" s="28" t="s">
        <v>67</v>
      </c>
      <c r="H62" s="28" t="s">
        <v>288</v>
      </c>
      <c r="I62" s="28"/>
      <c r="J62" s="28" t="s">
        <v>60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>
        <v>0</v>
      </c>
    </row>
    <row r="63" spans="1:32" ht="28.5" customHeight="1" x14ac:dyDescent="0.2">
      <c r="A63" s="27" t="s">
        <v>80</v>
      </c>
      <c r="B63" s="28"/>
      <c r="C63" s="28" t="s">
        <v>67</v>
      </c>
      <c r="D63" s="28" t="s">
        <v>57</v>
      </c>
      <c r="E63" s="28" t="s">
        <v>61</v>
      </c>
      <c r="F63" s="28" t="s">
        <v>163</v>
      </c>
      <c r="G63" s="28" t="s">
        <v>67</v>
      </c>
      <c r="H63" s="28" t="s">
        <v>288</v>
      </c>
      <c r="I63" s="28"/>
      <c r="J63" s="28" t="s">
        <v>60</v>
      </c>
      <c r="K63" s="29">
        <f>'Расчет  50400 (2)'!E95</f>
        <v>30000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30000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30000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0</v>
      </c>
    </row>
    <row r="64" spans="1:32" ht="15" customHeight="1" x14ac:dyDescent="0.2">
      <c r="A64" s="27" t="s">
        <v>65</v>
      </c>
      <c r="B64" s="28"/>
      <c r="C64" s="28" t="s">
        <v>45</v>
      </c>
      <c r="D64" s="28" t="s">
        <v>52</v>
      </c>
      <c r="E64" s="28" t="s">
        <v>64</v>
      </c>
      <c r="F64" s="28" t="s">
        <v>45</v>
      </c>
      <c r="G64" s="28" t="s">
        <v>45</v>
      </c>
      <c r="H64" s="28" t="s">
        <v>276</v>
      </c>
      <c r="I64" s="28"/>
      <c r="J64" s="28" t="s">
        <v>63</v>
      </c>
      <c r="K64" s="29">
        <v>33964.76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  <c r="W64" s="29">
        <v>0</v>
      </c>
      <c r="X64" s="29">
        <v>0</v>
      </c>
      <c r="Y64" s="29">
        <v>0</v>
      </c>
      <c r="Z64" s="29">
        <v>0</v>
      </c>
      <c r="AA64" s="29">
        <v>0</v>
      </c>
      <c r="AB64" s="29">
        <v>0</v>
      </c>
      <c r="AC64" s="29">
        <v>0</v>
      </c>
      <c r="AD64" s="29">
        <v>0</v>
      </c>
      <c r="AE64" s="29">
        <v>0</v>
      </c>
      <c r="AF64" s="29">
        <v>0</v>
      </c>
    </row>
    <row r="65" spans="1:32" ht="15" customHeight="1" x14ac:dyDescent="0.2">
      <c r="A65" s="27" t="s">
        <v>68</v>
      </c>
      <c r="B65" s="28"/>
      <c r="C65" s="28" t="s">
        <v>69</v>
      </c>
      <c r="D65" s="28" t="s">
        <v>52</v>
      </c>
      <c r="E65" s="28" t="s">
        <v>64</v>
      </c>
      <c r="F65" s="28" t="s">
        <v>154</v>
      </c>
      <c r="G65" s="28" t="s">
        <v>69</v>
      </c>
      <c r="H65" s="28" t="s">
        <v>277</v>
      </c>
      <c r="I65" s="28"/>
      <c r="J65" s="28" t="s">
        <v>63</v>
      </c>
      <c r="K65" s="29">
        <v>26086.61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v>0</v>
      </c>
      <c r="T65" s="29">
        <v>0</v>
      </c>
      <c r="U65" s="29">
        <v>0</v>
      </c>
      <c r="V65" s="29">
        <v>0</v>
      </c>
      <c r="W65" s="29">
        <v>0</v>
      </c>
      <c r="X65" s="29">
        <v>0</v>
      </c>
      <c r="Y65" s="29">
        <v>0</v>
      </c>
      <c r="Z65" s="29">
        <v>0</v>
      </c>
      <c r="AA65" s="29">
        <v>0</v>
      </c>
      <c r="AB65" s="29">
        <v>0</v>
      </c>
      <c r="AC65" s="29">
        <v>0</v>
      </c>
      <c r="AD65" s="29">
        <v>0</v>
      </c>
      <c r="AE65" s="29">
        <v>0</v>
      </c>
      <c r="AF65" s="29">
        <v>0</v>
      </c>
    </row>
    <row r="66" spans="1:32" ht="27.75" customHeight="1" x14ac:dyDescent="0.2">
      <c r="A66" s="27" t="s">
        <v>71</v>
      </c>
      <c r="B66" s="28"/>
      <c r="C66" s="28" t="s">
        <v>72</v>
      </c>
      <c r="D66" s="28" t="s">
        <v>52</v>
      </c>
      <c r="E66" s="28" t="s">
        <v>64</v>
      </c>
      <c r="F66" s="28" t="s">
        <v>166</v>
      </c>
      <c r="G66" s="28" t="s">
        <v>72</v>
      </c>
      <c r="H66" s="28" t="s">
        <v>277</v>
      </c>
      <c r="I66" s="28"/>
      <c r="J66" s="28" t="s">
        <v>63</v>
      </c>
      <c r="K66" s="29">
        <v>7878.15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</v>
      </c>
    </row>
    <row r="67" spans="1:32" ht="14.25" customHeight="1" x14ac:dyDescent="0.2">
      <c r="A67" s="27" t="s">
        <v>76</v>
      </c>
      <c r="B67" s="28"/>
      <c r="C67" s="28" t="s">
        <v>286</v>
      </c>
      <c r="D67" s="28" t="s">
        <v>52</v>
      </c>
      <c r="E67" s="28" t="s">
        <v>64</v>
      </c>
      <c r="F67" s="28" t="s">
        <v>161</v>
      </c>
      <c r="G67" s="28" t="s">
        <v>286</v>
      </c>
      <c r="H67" s="28" t="s">
        <v>277</v>
      </c>
      <c r="I67" s="28"/>
      <c r="J67" s="28" t="s">
        <v>63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29">
        <v>0</v>
      </c>
      <c r="V67" s="29">
        <v>0</v>
      </c>
      <c r="W67" s="29">
        <v>0</v>
      </c>
      <c r="X67" s="29">
        <v>0</v>
      </c>
      <c r="Y67" s="29">
        <v>0</v>
      </c>
      <c r="Z67" s="29">
        <v>0</v>
      </c>
      <c r="AA67" s="29">
        <v>0</v>
      </c>
      <c r="AB67" s="29">
        <v>0</v>
      </c>
      <c r="AC67" s="29">
        <v>0</v>
      </c>
      <c r="AD67" s="29">
        <v>0</v>
      </c>
      <c r="AE67" s="29">
        <v>0</v>
      </c>
      <c r="AF67" s="29">
        <v>0</v>
      </c>
    </row>
    <row r="68" spans="1:32" ht="26.25" customHeight="1" x14ac:dyDescent="0.2">
      <c r="A68" s="27" t="s">
        <v>81</v>
      </c>
      <c r="B68" s="28"/>
      <c r="C68" s="28" t="s">
        <v>67</v>
      </c>
      <c r="D68" s="28" t="s">
        <v>52</v>
      </c>
      <c r="E68" s="28" t="s">
        <v>64</v>
      </c>
      <c r="F68" s="28" t="s">
        <v>164</v>
      </c>
      <c r="G68" s="28" t="s">
        <v>67</v>
      </c>
      <c r="H68" s="28" t="s">
        <v>277</v>
      </c>
      <c r="I68" s="28"/>
      <c r="J68" s="28" t="s">
        <v>63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9">
        <v>0</v>
      </c>
      <c r="S68" s="29">
        <v>0</v>
      </c>
      <c r="T68" s="29">
        <v>0</v>
      </c>
      <c r="U68" s="29">
        <v>0</v>
      </c>
      <c r="V68" s="29">
        <v>0</v>
      </c>
      <c r="W68" s="29">
        <v>0</v>
      </c>
      <c r="X68" s="29">
        <v>0</v>
      </c>
      <c r="Y68" s="29">
        <v>0</v>
      </c>
      <c r="Z68" s="29">
        <v>0</v>
      </c>
      <c r="AA68" s="29">
        <v>0</v>
      </c>
      <c r="AB68" s="29">
        <v>0</v>
      </c>
      <c r="AC68" s="29">
        <v>0</v>
      </c>
      <c r="AD68" s="29">
        <v>0</v>
      </c>
      <c r="AE68" s="29">
        <v>0</v>
      </c>
      <c r="AF68" s="29">
        <v>0</v>
      </c>
    </row>
    <row r="69" spans="1:32" ht="15" customHeight="1" x14ac:dyDescent="0.2">
      <c r="A69" s="27" t="s">
        <v>65</v>
      </c>
      <c r="B69" s="28"/>
      <c r="C69" s="28" t="s">
        <v>45</v>
      </c>
      <c r="D69" s="28" t="s">
        <v>52</v>
      </c>
      <c r="E69" s="28" t="s">
        <v>53</v>
      </c>
      <c r="F69" s="28" t="s">
        <v>45</v>
      </c>
      <c r="G69" s="28" t="s">
        <v>45</v>
      </c>
      <c r="H69" s="28" t="s">
        <v>276</v>
      </c>
      <c r="I69" s="28"/>
      <c r="J69" s="28" t="s">
        <v>51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  <c r="U69" s="29">
        <v>0</v>
      </c>
      <c r="V69" s="29">
        <v>0</v>
      </c>
      <c r="W69" s="29">
        <v>0</v>
      </c>
      <c r="X69" s="29">
        <v>0</v>
      </c>
      <c r="Y69" s="29">
        <v>0</v>
      </c>
      <c r="Z69" s="29">
        <v>0</v>
      </c>
      <c r="AA69" s="29">
        <v>0</v>
      </c>
      <c r="AB69" s="29">
        <v>0</v>
      </c>
      <c r="AC69" s="29">
        <v>0</v>
      </c>
      <c r="AD69" s="29">
        <v>0</v>
      </c>
      <c r="AE69" s="29">
        <v>0</v>
      </c>
      <c r="AF69" s="29">
        <v>0</v>
      </c>
    </row>
    <row r="70" spans="1:32" ht="15.75" customHeight="1" x14ac:dyDescent="0.2">
      <c r="A70" s="27" t="s">
        <v>49</v>
      </c>
      <c r="B70" s="28"/>
      <c r="C70" s="28" t="s">
        <v>285</v>
      </c>
      <c r="D70" s="28" t="s">
        <v>52</v>
      </c>
      <c r="E70" s="28" t="s">
        <v>53</v>
      </c>
      <c r="F70" s="28" t="s">
        <v>164</v>
      </c>
      <c r="G70" s="28" t="s">
        <v>285</v>
      </c>
      <c r="H70" s="28" t="s">
        <v>277</v>
      </c>
      <c r="I70" s="28"/>
      <c r="J70" s="28" t="s">
        <v>51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0</v>
      </c>
      <c r="S70" s="29">
        <v>0</v>
      </c>
      <c r="T70" s="29">
        <v>0</v>
      </c>
      <c r="U70" s="29">
        <v>0</v>
      </c>
      <c r="V70" s="29">
        <v>0</v>
      </c>
      <c r="W70" s="29">
        <v>0</v>
      </c>
      <c r="X70" s="29">
        <v>0</v>
      </c>
      <c r="Y70" s="29">
        <v>0</v>
      </c>
      <c r="Z70" s="29">
        <v>0</v>
      </c>
      <c r="AA70" s="29">
        <v>0</v>
      </c>
      <c r="AB70" s="29">
        <v>0</v>
      </c>
      <c r="AC70" s="29">
        <v>0</v>
      </c>
      <c r="AD70" s="29">
        <v>0</v>
      </c>
      <c r="AE70" s="29">
        <v>0</v>
      </c>
      <c r="AF70" s="29">
        <v>0</v>
      </c>
    </row>
    <row r="71" spans="1:32" ht="13.5" customHeight="1" x14ac:dyDescent="0.2">
      <c r="A71" s="27" t="s">
        <v>49</v>
      </c>
      <c r="B71" s="28"/>
      <c r="C71" s="28" t="s">
        <v>289</v>
      </c>
      <c r="D71" s="28" t="s">
        <v>52</v>
      </c>
      <c r="E71" s="28" t="s">
        <v>53</v>
      </c>
      <c r="F71" s="28" t="s">
        <v>164</v>
      </c>
      <c r="G71" s="28" t="s">
        <v>289</v>
      </c>
      <c r="H71" s="28" t="s">
        <v>277</v>
      </c>
      <c r="I71" s="28"/>
      <c r="J71" s="28" t="s">
        <v>51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29">
        <v>0</v>
      </c>
      <c r="R71" s="29">
        <v>0</v>
      </c>
      <c r="S71" s="29">
        <v>0</v>
      </c>
      <c r="T71" s="29">
        <v>0</v>
      </c>
      <c r="U71" s="29">
        <v>0</v>
      </c>
      <c r="V71" s="29">
        <v>0</v>
      </c>
      <c r="W71" s="29">
        <v>0</v>
      </c>
      <c r="X71" s="29">
        <v>0</v>
      </c>
      <c r="Y71" s="29">
        <v>0</v>
      </c>
      <c r="Z71" s="29">
        <v>0</v>
      </c>
      <c r="AA71" s="29">
        <v>0</v>
      </c>
      <c r="AB71" s="29">
        <v>0</v>
      </c>
      <c r="AC71" s="29">
        <v>0</v>
      </c>
      <c r="AD71" s="29">
        <v>0</v>
      </c>
      <c r="AE71" s="29">
        <v>0</v>
      </c>
      <c r="AF71" s="29">
        <v>0</v>
      </c>
    </row>
    <row r="72" spans="1:32" ht="9" customHeight="1" x14ac:dyDescent="0.2">
      <c r="A72" s="111"/>
      <c r="B72" s="112"/>
      <c r="C72" s="112"/>
      <c r="D72" s="112"/>
      <c r="E72" s="112"/>
      <c r="F72" s="112"/>
      <c r="G72" s="113"/>
      <c r="H72" s="113"/>
      <c r="I72" s="113"/>
      <c r="J72" s="113"/>
    </row>
    <row r="73" spans="1:32" ht="27" customHeight="1" x14ac:dyDescent="0.2">
      <c r="A73" s="27" t="s">
        <v>83</v>
      </c>
      <c r="B73" s="28" t="s">
        <v>290</v>
      </c>
      <c r="C73" s="28"/>
      <c r="D73" s="28" t="s">
        <v>57</v>
      </c>
      <c r="E73" s="28" t="s">
        <v>58</v>
      </c>
      <c r="F73" s="28" t="s">
        <v>45</v>
      </c>
      <c r="G73" s="28"/>
      <c r="H73" s="28"/>
      <c r="I73" s="28" t="s">
        <v>55</v>
      </c>
      <c r="J73" s="28" t="s">
        <v>56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29">
        <v>0</v>
      </c>
      <c r="V73" s="29">
        <v>0</v>
      </c>
      <c r="W73" s="29">
        <v>0</v>
      </c>
      <c r="X73" s="29">
        <v>0</v>
      </c>
      <c r="Y73" s="29">
        <v>0</v>
      </c>
      <c r="Z73" s="29">
        <v>0</v>
      </c>
      <c r="AA73" s="29">
        <v>0</v>
      </c>
      <c r="AB73" s="29">
        <v>0</v>
      </c>
      <c r="AC73" s="29">
        <v>0</v>
      </c>
      <c r="AD73" s="29">
        <v>0</v>
      </c>
      <c r="AE73" s="29">
        <v>0</v>
      </c>
      <c r="AF73" s="29">
        <v>0</v>
      </c>
    </row>
    <row r="74" spans="1:32" ht="26.25" customHeight="1" x14ac:dyDescent="0.2">
      <c r="A74" s="27" t="s">
        <v>83</v>
      </c>
      <c r="B74" s="28" t="s">
        <v>290</v>
      </c>
      <c r="C74" s="28"/>
      <c r="D74" s="28" t="s">
        <v>57</v>
      </c>
      <c r="E74" s="28" t="s">
        <v>58</v>
      </c>
      <c r="F74" s="28" t="s">
        <v>45</v>
      </c>
      <c r="G74" s="28"/>
      <c r="H74" s="28"/>
      <c r="I74" s="28" t="s">
        <v>50</v>
      </c>
      <c r="J74" s="28" t="s">
        <v>56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29">
        <v>0</v>
      </c>
      <c r="Q74" s="29">
        <v>0</v>
      </c>
      <c r="R74" s="29">
        <v>0</v>
      </c>
      <c r="S74" s="29">
        <v>0</v>
      </c>
      <c r="T74" s="29">
        <v>0</v>
      </c>
      <c r="U74" s="29">
        <v>0</v>
      </c>
      <c r="V74" s="29">
        <v>0</v>
      </c>
      <c r="W74" s="29">
        <v>0</v>
      </c>
      <c r="X74" s="29">
        <v>0</v>
      </c>
      <c r="Y74" s="29">
        <v>0</v>
      </c>
      <c r="Z74" s="29">
        <v>0</v>
      </c>
      <c r="AA74" s="29">
        <v>0</v>
      </c>
      <c r="AB74" s="29">
        <v>0</v>
      </c>
      <c r="AC74" s="29">
        <v>0</v>
      </c>
      <c r="AD74" s="29">
        <v>0</v>
      </c>
      <c r="AE74" s="29">
        <v>0</v>
      </c>
      <c r="AF74" s="29">
        <v>0</v>
      </c>
    </row>
    <row r="75" spans="1:32" ht="24.75" customHeight="1" x14ac:dyDescent="0.2">
      <c r="A75" s="27" t="s">
        <v>83</v>
      </c>
      <c r="B75" s="28" t="s">
        <v>290</v>
      </c>
      <c r="C75" s="28"/>
      <c r="D75" s="28" t="s">
        <v>57</v>
      </c>
      <c r="E75" s="28" t="s">
        <v>84</v>
      </c>
      <c r="F75" s="28" t="s">
        <v>45</v>
      </c>
      <c r="G75" s="28"/>
      <c r="H75" s="28"/>
      <c r="I75" s="28" t="s">
        <v>55</v>
      </c>
      <c r="J75" s="28" t="s">
        <v>291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9">
        <v>0</v>
      </c>
      <c r="Q75" s="29">
        <v>0</v>
      </c>
      <c r="R75" s="29">
        <v>0</v>
      </c>
      <c r="S75" s="29">
        <v>0</v>
      </c>
      <c r="T75" s="29">
        <v>0</v>
      </c>
      <c r="U75" s="29">
        <v>0</v>
      </c>
      <c r="V75" s="29">
        <v>0</v>
      </c>
      <c r="W75" s="29">
        <v>0</v>
      </c>
      <c r="X75" s="29">
        <v>0</v>
      </c>
      <c r="Y75" s="29">
        <v>0</v>
      </c>
      <c r="Z75" s="29">
        <v>0</v>
      </c>
      <c r="AA75" s="29">
        <v>0</v>
      </c>
      <c r="AB75" s="29">
        <v>0</v>
      </c>
      <c r="AC75" s="29">
        <v>0</v>
      </c>
      <c r="AD75" s="29">
        <v>0</v>
      </c>
      <c r="AE75" s="29">
        <v>0</v>
      </c>
      <c r="AF75" s="29">
        <v>0</v>
      </c>
    </row>
    <row r="76" spans="1:32" ht="26.25" customHeight="1" x14ac:dyDescent="0.2">
      <c r="A76" s="27" t="s">
        <v>83</v>
      </c>
      <c r="B76" s="28" t="s">
        <v>290</v>
      </c>
      <c r="C76" s="28"/>
      <c r="D76" s="28" t="s">
        <v>52</v>
      </c>
      <c r="E76" s="28" t="s">
        <v>64</v>
      </c>
      <c r="F76" s="28" t="s">
        <v>45</v>
      </c>
      <c r="G76" s="28"/>
      <c r="H76" s="28"/>
      <c r="I76" s="28" t="s">
        <v>55</v>
      </c>
      <c r="J76" s="28" t="s">
        <v>63</v>
      </c>
      <c r="K76" s="29">
        <v>0</v>
      </c>
      <c r="L76" s="29">
        <v>0</v>
      </c>
      <c r="M76" s="29">
        <v>0</v>
      </c>
      <c r="N76" s="29">
        <v>0</v>
      </c>
      <c r="O76" s="29">
        <v>0</v>
      </c>
      <c r="P76" s="29">
        <v>0</v>
      </c>
      <c r="Q76" s="29">
        <v>0</v>
      </c>
      <c r="R76" s="29">
        <v>0</v>
      </c>
      <c r="S76" s="29">
        <v>0</v>
      </c>
      <c r="T76" s="29">
        <v>0</v>
      </c>
      <c r="U76" s="29">
        <v>0</v>
      </c>
      <c r="V76" s="29">
        <v>0</v>
      </c>
      <c r="W76" s="29">
        <v>0</v>
      </c>
      <c r="X76" s="29">
        <v>0</v>
      </c>
      <c r="Y76" s="29">
        <v>0</v>
      </c>
      <c r="Z76" s="29">
        <v>0</v>
      </c>
      <c r="AA76" s="29">
        <v>0</v>
      </c>
      <c r="AB76" s="29">
        <v>0</v>
      </c>
      <c r="AC76" s="29">
        <v>0</v>
      </c>
      <c r="AD76" s="29">
        <v>0</v>
      </c>
      <c r="AE76" s="29">
        <v>0</v>
      </c>
      <c r="AF76" s="29">
        <v>0</v>
      </c>
    </row>
    <row r="77" spans="1:32" ht="24.75" customHeight="1" x14ac:dyDescent="0.2">
      <c r="A77" s="27" t="s">
        <v>83</v>
      </c>
      <c r="B77" s="28" t="s">
        <v>290</v>
      </c>
      <c r="C77" s="28"/>
      <c r="D77" s="28" t="s">
        <v>52</v>
      </c>
      <c r="E77" s="28" t="s">
        <v>53</v>
      </c>
      <c r="F77" s="28" t="s">
        <v>45</v>
      </c>
      <c r="G77" s="28"/>
      <c r="H77" s="28"/>
      <c r="I77" s="28" t="s">
        <v>50</v>
      </c>
      <c r="J77" s="28" t="s">
        <v>51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  <c r="R77" s="29">
        <v>0</v>
      </c>
      <c r="S77" s="29">
        <v>0</v>
      </c>
      <c r="T77" s="29">
        <v>0</v>
      </c>
      <c r="U77" s="29">
        <v>0</v>
      </c>
      <c r="V77" s="29">
        <v>0</v>
      </c>
      <c r="W77" s="29">
        <v>0</v>
      </c>
      <c r="X77" s="29">
        <v>0</v>
      </c>
      <c r="Y77" s="29">
        <v>0</v>
      </c>
      <c r="Z77" s="29">
        <v>0</v>
      </c>
      <c r="AA77" s="29">
        <v>0</v>
      </c>
      <c r="AB77" s="29">
        <v>0</v>
      </c>
      <c r="AC77" s="29">
        <v>0</v>
      </c>
      <c r="AD77" s="29">
        <v>0</v>
      </c>
      <c r="AE77" s="29">
        <v>0</v>
      </c>
      <c r="AF77" s="29">
        <v>0</v>
      </c>
    </row>
    <row r="79" spans="1:32" x14ac:dyDescent="0.2">
      <c r="A79" s="136" t="s">
        <v>207</v>
      </c>
    </row>
    <row r="80" spans="1:32" x14ac:dyDescent="0.2">
      <c r="A80" s="185" t="s">
        <v>338</v>
      </c>
      <c r="B80" s="185"/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</row>
    <row r="81" spans="1:22" x14ac:dyDescent="0.2">
      <c r="A81" s="185"/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</row>
  </sheetData>
  <mergeCells count="37">
    <mergeCell ref="B3:G3"/>
    <mergeCell ref="A5:A8"/>
    <mergeCell ref="B5:B8"/>
    <mergeCell ref="C5:C8"/>
    <mergeCell ref="D5:D8"/>
    <mergeCell ref="E5:E8"/>
    <mergeCell ref="F5:F8"/>
    <mergeCell ref="G5:G8"/>
    <mergeCell ref="Z5:AF5"/>
    <mergeCell ref="K6:K8"/>
    <mergeCell ref="L6:R6"/>
    <mergeCell ref="S6:S8"/>
    <mergeCell ref="T6:Y6"/>
    <mergeCell ref="Q7:R7"/>
    <mergeCell ref="T7:T8"/>
    <mergeCell ref="U7:U8"/>
    <mergeCell ref="AD7:AD8"/>
    <mergeCell ref="AE7:AF7"/>
    <mergeCell ref="AA7:AA8"/>
    <mergeCell ref="AB7:AB8"/>
    <mergeCell ref="AC7:AC8"/>
    <mergeCell ref="Z6:Z8"/>
    <mergeCell ref="AA6:AF6"/>
    <mergeCell ref="A80:V81"/>
    <mergeCell ref="H5:H8"/>
    <mergeCell ref="I5:I8"/>
    <mergeCell ref="J5:J8"/>
    <mergeCell ref="K5:R5"/>
    <mergeCell ref="S5:Y5"/>
    <mergeCell ref="L7:L8"/>
    <mergeCell ref="M7:M8"/>
    <mergeCell ref="N7:N8"/>
    <mergeCell ref="O7:O8"/>
    <mergeCell ref="P7:P8"/>
    <mergeCell ref="V7:V8"/>
    <mergeCell ref="W7:W8"/>
    <mergeCell ref="X7:Y7"/>
  </mergeCells>
  <pageMargins left="0" right="0" top="0.74803149606299213" bottom="0" header="0" footer="0"/>
  <pageSetup paperSize="9" scale="5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opLeftCell="A7" workbookViewId="0">
      <selection activeCell="A2" sqref="A2:K2"/>
    </sheetView>
  </sheetViews>
  <sheetFormatPr defaultRowHeight="13.15" customHeight="1" x14ac:dyDescent="0.2"/>
  <cols>
    <col min="1" max="1" width="23.5703125" customWidth="1"/>
    <col min="2" max="2" width="9.5703125" customWidth="1"/>
    <col min="3" max="11" width="13.7109375" customWidth="1"/>
  </cols>
  <sheetData>
    <row r="1" spans="1:11" ht="26.25" customHeight="1" x14ac:dyDescent="0.2">
      <c r="A1" s="194" t="s">
        <v>85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ht="13.9" customHeight="1" x14ac:dyDescent="0.2">
      <c r="A2" s="148" t="s">
        <v>340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1" ht="13.15" customHeight="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6.65" customHeight="1" x14ac:dyDescent="0.2">
      <c r="A4" s="195" t="s">
        <v>18</v>
      </c>
      <c r="B4" s="195" t="s">
        <v>86</v>
      </c>
      <c r="C4" s="189" t="s">
        <v>87</v>
      </c>
      <c r="D4" s="189"/>
      <c r="E4" s="189"/>
      <c r="F4" s="189"/>
      <c r="G4" s="189"/>
      <c r="H4" s="189"/>
      <c r="I4" s="189"/>
      <c r="J4" s="189"/>
      <c r="K4" s="189"/>
    </row>
    <row r="5" spans="1:11" ht="12.75" x14ac:dyDescent="0.2">
      <c r="A5" s="195"/>
      <c r="B5" s="195"/>
      <c r="C5" s="195" t="s">
        <v>88</v>
      </c>
      <c r="D5" s="195"/>
      <c r="E5" s="195"/>
      <c r="F5" s="189" t="s">
        <v>38</v>
      </c>
      <c r="G5" s="189"/>
      <c r="H5" s="189"/>
      <c r="I5" s="189"/>
      <c r="J5" s="189"/>
      <c r="K5" s="189"/>
    </row>
    <row r="6" spans="1:11" ht="80.25" customHeight="1" x14ac:dyDescent="0.2">
      <c r="A6" s="195"/>
      <c r="B6" s="195"/>
      <c r="C6" s="195"/>
      <c r="D6" s="195"/>
      <c r="E6" s="195"/>
      <c r="F6" s="189" t="s">
        <v>89</v>
      </c>
      <c r="G6" s="189"/>
      <c r="H6" s="189"/>
      <c r="I6" s="189" t="s">
        <v>90</v>
      </c>
      <c r="J6" s="189"/>
      <c r="K6" s="189"/>
    </row>
    <row r="7" spans="1:11" ht="66.95" customHeight="1" x14ac:dyDescent="0.2">
      <c r="A7" s="195"/>
      <c r="B7" s="195"/>
      <c r="C7" s="23" t="s">
        <v>301</v>
      </c>
      <c r="D7" s="23" t="s">
        <v>302</v>
      </c>
      <c r="E7" s="23" t="s">
        <v>303</v>
      </c>
      <c r="F7" s="118" t="s">
        <v>301</v>
      </c>
      <c r="G7" s="118" t="s">
        <v>302</v>
      </c>
      <c r="H7" s="118" t="s">
        <v>303</v>
      </c>
      <c r="I7" s="118" t="s">
        <v>301</v>
      </c>
      <c r="J7" s="118" t="s">
        <v>302</v>
      </c>
      <c r="K7" s="118" t="s">
        <v>303</v>
      </c>
    </row>
    <row r="8" spans="1:11" ht="12.75" x14ac:dyDescent="0.2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</row>
    <row r="9" spans="1:11" ht="12.75" x14ac:dyDescent="0.2">
      <c r="A9" s="79" t="s">
        <v>201</v>
      </c>
      <c r="B9" s="186">
        <v>2019</v>
      </c>
      <c r="C9" s="186">
        <f>C12+C16</f>
        <v>853334</v>
      </c>
      <c r="D9" s="186">
        <f t="shared" ref="D9:K9" si="0">D12+D16</f>
        <v>952334</v>
      </c>
      <c r="E9" s="186">
        <f t="shared" si="0"/>
        <v>963353</v>
      </c>
      <c r="F9" s="186">
        <f t="shared" si="0"/>
        <v>0</v>
      </c>
      <c r="G9" s="186">
        <f t="shared" si="0"/>
        <v>0</v>
      </c>
      <c r="H9" s="186">
        <f t="shared" si="0"/>
        <v>0</v>
      </c>
      <c r="I9" s="186">
        <f t="shared" si="0"/>
        <v>853353</v>
      </c>
      <c r="J9" s="186">
        <f t="shared" si="0"/>
        <v>952353</v>
      </c>
      <c r="K9" s="186">
        <f t="shared" si="0"/>
        <v>963353</v>
      </c>
    </row>
    <row r="10" spans="1:11" ht="12.75" x14ac:dyDescent="0.2">
      <c r="A10" s="79" t="s">
        <v>202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</row>
    <row r="11" spans="1:11" ht="12.75" x14ac:dyDescent="0.2">
      <c r="A11" s="80" t="s">
        <v>203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</row>
    <row r="12" spans="1:11" ht="12.75" x14ac:dyDescent="0.2">
      <c r="A12" s="82">
        <v>50300</v>
      </c>
      <c r="B12" s="190">
        <v>2019</v>
      </c>
      <c r="C12" s="190">
        <v>300000</v>
      </c>
      <c r="D12" s="190">
        <v>300000</v>
      </c>
      <c r="E12" s="190">
        <v>300000</v>
      </c>
      <c r="F12" s="189"/>
      <c r="G12" s="189"/>
      <c r="H12" s="189"/>
      <c r="I12" s="190">
        <v>300000</v>
      </c>
      <c r="J12" s="190">
        <v>300000</v>
      </c>
      <c r="K12" s="190">
        <v>300000</v>
      </c>
    </row>
    <row r="13" spans="1:11" ht="12.75" x14ac:dyDescent="0.2">
      <c r="A13" s="79" t="s">
        <v>204</v>
      </c>
      <c r="B13" s="190"/>
      <c r="C13" s="190"/>
      <c r="D13" s="190"/>
      <c r="E13" s="190"/>
      <c r="F13" s="189"/>
      <c r="G13" s="189"/>
      <c r="H13" s="189"/>
      <c r="I13" s="190"/>
      <c r="J13" s="190"/>
      <c r="K13" s="190"/>
    </row>
    <row r="14" spans="1:11" ht="13.15" customHeight="1" x14ac:dyDescent="0.2">
      <c r="A14" s="79" t="s">
        <v>206</v>
      </c>
      <c r="B14" s="190"/>
      <c r="C14" s="190"/>
      <c r="D14" s="190"/>
      <c r="E14" s="190"/>
      <c r="F14" s="189"/>
      <c r="G14" s="189"/>
      <c r="H14" s="189"/>
      <c r="I14" s="190"/>
      <c r="J14" s="190"/>
      <c r="K14" s="190"/>
    </row>
    <row r="15" spans="1:11" ht="13.15" customHeight="1" x14ac:dyDescent="0.2">
      <c r="A15" s="80" t="s">
        <v>205</v>
      </c>
      <c r="B15" s="190"/>
      <c r="C15" s="190"/>
      <c r="D15" s="190"/>
      <c r="E15" s="190"/>
      <c r="F15" s="189"/>
      <c r="G15" s="189"/>
      <c r="H15" s="189"/>
      <c r="I15" s="190"/>
      <c r="J15" s="190"/>
      <c r="K15" s="190"/>
    </row>
    <row r="16" spans="1:11" ht="13.15" customHeight="1" x14ac:dyDescent="0.2">
      <c r="A16" s="83">
        <v>50400</v>
      </c>
      <c r="B16" s="191">
        <v>2019</v>
      </c>
      <c r="C16" s="190">
        <v>553334</v>
      </c>
      <c r="D16" s="190">
        <v>652334</v>
      </c>
      <c r="E16" s="190">
        <v>663353</v>
      </c>
      <c r="F16" s="189"/>
      <c r="G16" s="189"/>
      <c r="H16" s="189"/>
      <c r="I16" s="190">
        <v>553353</v>
      </c>
      <c r="J16" s="190">
        <v>652353</v>
      </c>
      <c r="K16" s="190">
        <v>663353</v>
      </c>
    </row>
    <row r="17" spans="1:11" ht="13.15" customHeight="1" x14ac:dyDescent="0.2">
      <c r="A17" s="79" t="s">
        <v>204</v>
      </c>
      <c r="B17" s="192"/>
      <c r="C17" s="190"/>
      <c r="D17" s="190"/>
      <c r="E17" s="190"/>
      <c r="F17" s="189"/>
      <c r="G17" s="189"/>
      <c r="H17" s="189"/>
      <c r="I17" s="190"/>
      <c r="J17" s="190"/>
      <c r="K17" s="190"/>
    </row>
    <row r="18" spans="1:11" ht="13.15" customHeight="1" x14ac:dyDescent="0.2">
      <c r="A18" s="79" t="s">
        <v>206</v>
      </c>
      <c r="B18" s="192"/>
      <c r="C18" s="190"/>
      <c r="D18" s="190"/>
      <c r="E18" s="190"/>
      <c r="F18" s="189"/>
      <c r="G18" s="189"/>
      <c r="H18" s="189"/>
      <c r="I18" s="190"/>
      <c r="J18" s="190"/>
      <c r="K18" s="190"/>
    </row>
    <row r="19" spans="1:11" ht="13.15" customHeight="1" x14ac:dyDescent="0.2">
      <c r="A19" s="80" t="s">
        <v>205</v>
      </c>
      <c r="B19" s="193"/>
      <c r="C19" s="190"/>
      <c r="D19" s="190"/>
      <c r="E19" s="190"/>
      <c r="F19" s="189"/>
      <c r="G19" s="189"/>
      <c r="H19" s="189"/>
      <c r="I19" s="190"/>
      <c r="J19" s="190"/>
      <c r="K19" s="190"/>
    </row>
  </sheetData>
  <mergeCells count="39">
    <mergeCell ref="A2:K2"/>
    <mergeCell ref="A1:K1"/>
    <mergeCell ref="A4:A7"/>
    <mergeCell ref="B4:B7"/>
    <mergeCell ref="C4:K4"/>
    <mergeCell ref="I6:K6"/>
    <mergeCell ref="C5:E6"/>
    <mergeCell ref="F6:H6"/>
    <mergeCell ref="F5:K5"/>
    <mergeCell ref="C12:C15"/>
    <mergeCell ref="D12:D15"/>
    <mergeCell ref="E12:E15"/>
    <mergeCell ref="B12:B15"/>
    <mergeCell ref="I12:I15"/>
    <mergeCell ref="J12:J15"/>
    <mergeCell ref="K12:K15"/>
    <mergeCell ref="F12:F15"/>
    <mergeCell ref="G12:G15"/>
    <mergeCell ref="H12:H15"/>
    <mergeCell ref="H16:H19"/>
    <mergeCell ref="I16:I19"/>
    <mergeCell ref="J16:J19"/>
    <mergeCell ref="K16:K19"/>
    <mergeCell ref="B16:B19"/>
    <mergeCell ref="C16:C19"/>
    <mergeCell ref="D16:D19"/>
    <mergeCell ref="E16:E19"/>
    <mergeCell ref="F16:F19"/>
    <mergeCell ref="G16:G19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</mergeCells>
  <pageMargins left="0.7" right="0.7" top="0.75" bottom="0.75" header="0.3" footer="0.3"/>
  <pageSetup paperSize="9" scale="85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opLeftCell="A85" workbookViewId="0">
      <selection activeCell="C100" sqref="C100"/>
    </sheetView>
  </sheetViews>
  <sheetFormatPr defaultRowHeight="12.75" x14ac:dyDescent="0.2"/>
  <cols>
    <col min="1" max="1" width="3.5703125" customWidth="1"/>
    <col min="2" max="2" width="24.28515625" customWidth="1"/>
    <col min="3" max="3" width="21" customWidth="1"/>
    <col min="4" max="4" width="13.28515625" customWidth="1"/>
    <col min="5" max="5" width="13.5703125" customWidth="1"/>
    <col min="6" max="6" width="12.85546875" customWidth="1"/>
  </cols>
  <sheetData>
    <row r="1" spans="1:6" x14ac:dyDescent="0.2">
      <c r="A1" s="105" t="s">
        <v>233</v>
      </c>
    </row>
    <row r="2" spans="1:6" x14ac:dyDescent="0.2">
      <c r="A2" t="s">
        <v>209</v>
      </c>
      <c r="C2" s="90">
        <v>111</v>
      </c>
    </row>
    <row r="3" spans="1:6" x14ac:dyDescent="0.2">
      <c r="A3" s="91" t="s">
        <v>260</v>
      </c>
    </row>
    <row r="5" spans="1:6" x14ac:dyDescent="0.2">
      <c r="A5" s="191" t="s">
        <v>210</v>
      </c>
      <c r="B5" s="191" t="s">
        <v>18</v>
      </c>
      <c r="C5" s="127" t="s">
        <v>217</v>
      </c>
      <c r="D5" s="125" t="s">
        <v>212</v>
      </c>
      <c r="E5" s="125" t="s">
        <v>214</v>
      </c>
    </row>
    <row r="6" spans="1:6" x14ac:dyDescent="0.2">
      <c r="A6" s="193"/>
      <c r="B6" s="193"/>
      <c r="C6" s="126" t="s">
        <v>211</v>
      </c>
      <c r="D6" s="126" t="s">
        <v>213</v>
      </c>
      <c r="E6" s="126" t="s">
        <v>215</v>
      </c>
    </row>
    <row r="7" spans="1:6" x14ac:dyDescent="0.2">
      <c r="A7" s="124">
        <v>1</v>
      </c>
      <c r="B7" s="93" t="s">
        <v>218</v>
      </c>
      <c r="C7" s="89">
        <v>0</v>
      </c>
      <c r="D7" s="89">
        <v>0</v>
      </c>
      <c r="E7" s="89">
        <v>0</v>
      </c>
    </row>
    <row r="8" spans="1:6" x14ac:dyDescent="0.2">
      <c r="A8" s="89"/>
      <c r="B8" s="93" t="s">
        <v>219</v>
      </c>
      <c r="C8" s="89">
        <f>C7</f>
        <v>0</v>
      </c>
      <c r="D8" s="89">
        <f>SUM(D7)</f>
        <v>0</v>
      </c>
      <c r="E8" s="89">
        <f>SUM(E7)</f>
        <v>0</v>
      </c>
    </row>
    <row r="10" spans="1:6" x14ac:dyDescent="0.2">
      <c r="A10" s="91" t="s">
        <v>259</v>
      </c>
    </row>
    <row r="11" spans="1:6" x14ac:dyDescent="0.2">
      <c r="A11" t="s">
        <v>209</v>
      </c>
      <c r="C11" s="90">
        <v>119</v>
      </c>
    </row>
    <row r="12" spans="1:6" x14ac:dyDescent="0.2">
      <c r="A12" s="91" t="s">
        <v>260</v>
      </c>
    </row>
    <row r="14" spans="1:6" x14ac:dyDescent="0.2">
      <c r="A14" s="191" t="s">
        <v>210</v>
      </c>
      <c r="B14" s="191" t="s">
        <v>18</v>
      </c>
      <c r="C14" s="127" t="s">
        <v>217</v>
      </c>
      <c r="D14" s="127" t="s">
        <v>222</v>
      </c>
      <c r="E14" s="125" t="s">
        <v>212</v>
      </c>
      <c r="F14" s="125" t="s">
        <v>214</v>
      </c>
    </row>
    <row r="15" spans="1:6" x14ac:dyDescent="0.2">
      <c r="A15" s="193"/>
      <c r="B15" s="193"/>
      <c r="C15" s="126" t="s">
        <v>211</v>
      </c>
      <c r="D15" s="128" t="s">
        <v>223</v>
      </c>
      <c r="E15" s="126" t="s">
        <v>213</v>
      </c>
      <c r="F15" s="126" t="s">
        <v>215</v>
      </c>
    </row>
    <row r="16" spans="1:6" x14ac:dyDescent="0.2">
      <c r="A16" s="126">
        <v>1</v>
      </c>
      <c r="B16" s="95" t="s">
        <v>220</v>
      </c>
      <c r="C16" s="97">
        <f>C7*D16/100</f>
        <v>0</v>
      </c>
      <c r="D16" s="126">
        <v>22</v>
      </c>
      <c r="E16" s="126">
        <v>0</v>
      </c>
      <c r="F16" s="126">
        <v>0</v>
      </c>
    </row>
    <row r="17" spans="1:6" x14ac:dyDescent="0.2">
      <c r="A17" s="126">
        <v>2</v>
      </c>
      <c r="B17" s="95" t="s">
        <v>221</v>
      </c>
      <c r="C17" s="89">
        <f t="shared" ref="C17" si="0">C8*D17/100</f>
        <v>0</v>
      </c>
      <c r="D17" s="126">
        <v>5.0999999999999996</v>
      </c>
      <c r="E17" s="126">
        <v>0</v>
      </c>
      <c r="F17" s="126">
        <f t="shared" ref="F17:F19" si="1">C17*E17</f>
        <v>0</v>
      </c>
    </row>
    <row r="18" spans="1:6" x14ac:dyDescent="0.2">
      <c r="A18" s="126">
        <v>3</v>
      </c>
      <c r="B18" s="95" t="s">
        <v>225</v>
      </c>
      <c r="C18" s="89">
        <v>0</v>
      </c>
      <c r="D18" s="126">
        <v>2.9</v>
      </c>
      <c r="E18" s="126">
        <v>0</v>
      </c>
      <c r="F18" s="126">
        <f t="shared" si="1"/>
        <v>0</v>
      </c>
    </row>
    <row r="19" spans="1:6" x14ac:dyDescent="0.2">
      <c r="A19" s="124">
        <v>1</v>
      </c>
      <c r="B19" s="93" t="s">
        <v>224</v>
      </c>
      <c r="C19" s="89">
        <v>0</v>
      </c>
      <c r="D19" s="124">
        <v>0.2</v>
      </c>
      <c r="E19" s="126">
        <v>0</v>
      </c>
      <c r="F19" s="126">
        <f t="shared" si="1"/>
        <v>0</v>
      </c>
    </row>
    <row r="20" spans="1:6" x14ac:dyDescent="0.2">
      <c r="A20" s="89"/>
      <c r="B20" s="93" t="s">
        <v>219</v>
      </c>
      <c r="C20" s="89">
        <f>SUM(C16:C19)</f>
        <v>0</v>
      </c>
      <c r="D20" s="124">
        <f>SUM(D16:D19)</f>
        <v>30.2</v>
      </c>
      <c r="E20" s="126">
        <v>0</v>
      </c>
      <c r="F20" s="126">
        <f>SUM(F16:F19)</f>
        <v>0</v>
      </c>
    </row>
    <row r="22" spans="1:6" x14ac:dyDescent="0.2">
      <c r="A22" s="91" t="s">
        <v>234</v>
      </c>
    </row>
    <row r="23" spans="1:6" x14ac:dyDescent="0.2">
      <c r="A23" t="s">
        <v>209</v>
      </c>
      <c r="C23" s="90">
        <v>244</v>
      </c>
    </row>
    <row r="24" spans="1:6" x14ac:dyDescent="0.2">
      <c r="A24" s="91" t="s">
        <v>260</v>
      </c>
    </row>
    <row r="26" spans="1:6" x14ac:dyDescent="0.2">
      <c r="A26" s="191" t="s">
        <v>210</v>
      </c>
      <c r="B26" s="191" t="s">
        <v>18</v>
      </c>
      <c r="C26" s="127" t="s">
        <v>228</v>
      </c>
      <c r="D26" s="125" t="s">
        <v>212</v>
      </c>
      <c r="E26" s="127" t="s">
        <v>231</v>
      </c>
      <c r="F26" s="125" t="s">
        <v>214</v>
      </c>
    </row>
    <row r="27" spans="1:6" x14ac:dyDescent="0.2">
      <c r="A27" s="193"/>
      <c r="B27" s="193"/>
      <c r="C27" s="128" t="s">
        <v>229</v>
      </c>
      <c r="D27" s="128" t="s">
        <v>230</v>
      </c>
      <c r="E27" s="128" t="s">
        <v>232</v>
      </c>
      <c r="F27" s="128" t="s">
        <v>211</v>
      </c>
    </row>
    <row r="28" spans="1:6" x14ac:dyDescent="0.2">
      <c r="A28" s="126">
        <v>1</v>
      </c>
      <c r="B28" s="95" t="s">
        <v>226</v>
      </c>
      <c r="C28" s="96">
        <v>0</v>
      </c>
      <c r="D28" s="126">
        <v>0</v>
      </c>
      <c r="E28" s="126">
        <v>0</v>
      </c>
      <c r="F28" s="126">
        <f>D28*E28</f>
        <v>0</v>
      </c>
    </row>
    <row r="29" spans="1:6" x14ac:dyDescent="0.2">
      <c r="A29" s="126">
        <v>2</v>
      </c>
      <c r="B29" s="95" t="s">
        <v>227</v>
      </c>
      <c r="C29" s="89">
        <v>0</v>
      </c>
      <c r="D29" s="126">
        <v>0</v>
      </c>
      <c r="E29" s="126">
        <v>0</v>
      </c>
      <c r="F29" s="126">
        <f>D29*E29</f>
        <v>0</v>
      </c>
    </row>
    <row r="30" spans="1:6" x14ac:dyDescent="0.2">
      <c r="A30" s="89"/>
      <c r="B30" s="93" t="s">
        <v>219</v>
      </c>
      <c r="C30" s="89">
        <f>SUM(C28:C29)</f>
        <v>0</v>
      </c>
      <c r="D30" s="124">
        <v>0</v>
      </c>
      <c r="E30" s="126">
        <v>0</v>
      </c>
      <c r="F30" s="126">
        <f>SUM(F28:F29)</f>
        <v>0</v>
      </c>
    </row>
    <row r="32" spans="1:6" x14ac:dyDescent="0.2">
      <c r="A32" s="91" t="s">
        <v>235</v>
      </c>
    </row>
    <row r="33" spans="1:6" x14ac:dyDescent="0.2">
      <c r="A33" t="s">
        <v>209</v>
      </c>
      <c r="C33" s="90">
        <v>244</v>
      </c>
    </row>
    <row r="34" spans="1:6" x14ac:dyDescent="0.2">
      <c r="A34" s="91" t="s">
        <v>260</v>
      </c>
    </row>
    <row r="36" spans="1:6" x14ac:dyDescent="0.2">
      <c r="A36" s="191" t="s">
        <v>210</v>
      </c>
      <c r="B36" s="191" t="s">
        <v>18</v>
      </c>
      <c r="C36" s="127" t="s">
        <v>250</v>
      </c>
      <c r="D36" s="125" t="s">
        <v>212</v>
      </c>
      <c r="E36" s="125" t="s">
        <v>214</v>
      </c>
      <c r="F36" s="100"/>
    </row>
    <row r="37" spans="1:6" x14ac:dyDescent="0.2">
      <c r="A37" s="193"/>
      <c r="B37" s="193"/>
      <c r="C37" s="128" t="s">
        <v>251</v>
      </c>
      <c r="D37" s="128" t="s">
        <v>230</v>
      </c>
      <c r="E37" s="128" t="s">
        <v>211</v>
      </c>
      <c r="F37" s="100"/>
    </row>
    <row r="38" spans="1:6" x14ac:dyDescent="0.2">
      <c r="A38" s="126">
        <v>1</v>
      </c>
      <c r="B38" s="95" t="s">
        <v>249</v>
      </c>
      <c r="C38" s="96">
        <v>0</v>
      </c>
      <c r="D38" s="126">
        <v>0</v>
      </c>
      <c r="E38" s="126">
        <v>0</v>
      </c>
      <c r="F38" s="101"/>
    </row>
    <row r="39" spans="1:6" x14ac:dyDescent="0.2">
      <c r="A39" s="89"/>
      <c r="B39" s="93" t="s">
        <v>219</v>
      </c>
      <c r="C39" s="89">
        <v>0</v>
      </c>
      <c r="D39" s="124">
        <v>0</v>
      </c>
      <c r="E39" s="99">
        <f>SUM(E38:E38)</f>
        <v>0</v>
      </c>
      <c r="F39" s="101"/>
    </row>
    <row r="41" spans="1:6" x14ac:dyDescent="0.2">
      <c r="A41" s="91" t="s">
        <v>236</v>
      </c>
    </row>
    <row r="42" spans="1:6" x14ac:dyDescent="0.2">
      <c r="A42" t="s">
        <v>209</v>
      </c>
      <c r="C42" s="90">
        <v>244</v>
      </c>
    </row>
    <row r="43" spans="1:6" x14ac:dyDescent="0.2">
      <c r="A43" s="91" t="s">
        <v>260</v>
      </c>
    </row>
    <row r="45" spans="1:6" x14ac:dyDescent="0.2">
      <c r="A45" s="191" t="s">
        <v>210</v>
      </c>
      <c r="B45" s="191" t="s">
        <v>18</v>
      </c>
      <c r="C45" s="127" t="s">
        <v>240</v>
      </c>
      <c r="D45" s="125" t="s">
        <v>212</v>
      </c>
      <c r="E45" s="127" t="s">
        <v>231</v>
      </c>
      <c r="F45" s="125" t="s">
        <v>214</v>
      </c>
    </row>
    <row r="46" spans="1:6" x14ac:dyDescent="0.2">
      <c r="A46" s="193"/>
      <c r="B46" s="193"/>
      <c r="C46" s="128" t="s">
        <v>241</v>
      </c>
      <c r="D46" s="128" t="s">
        <v>230</v>
      </c>
      <c r="E46" s="128" t="s">
        <v>232</v>
      </c>
      <c r="F46" s="128" t="s">
        <v>211</v>
      </c>
    </row>
    <row r="47" spans="1:6" x14ac:dyDescent="0.2">
      <c r="A47" s="126">
        <v>1</v>
      </c>
      <c r="B47" s="95" t="s">
        <v>237</v>
      </c>
      <c r="C47" s="96">
        <v>0</v>
      </c>
      <c r="D47" s="126">
        <v>0</v>
      </c>
      <c r="E47" s="126">
        <v>0</v>
      </c>
      <c r="F47" s="126">
        <f>D47*E47</f>
        <v>0</v>
      </c>
    </row>
    <row r="48" spans="1:6" x14ac:dyDescent="0.2">
      <c r="A48" s="126">
        <v>2</v>
      </c>
      <c r="B48" s="95" t="s">
        <v>239</v>
      </c>
      <c r="C48" s="89">
        <v>0</v>
      </c>
      <c r="D48" s="126">
        <v>0</v>
      </c>
      <c r="E48" s="126">
        <v>0</v>
      </c>
      <c r="F48" s="126">
        <f>D48*E48</f>
        <v>0</v>
      </c>
    </row>
    <row r="49" spans="1:6" x14ac:dyDescent="0.2">
      <c r="A49" s="126">
        <v>3</v>
      </c>
      <c r="B49" s="95" t="s">
        <v>238</v>
      </c>
      <c r="C49" s="89">
        <v>0</v>
      </c>
      <c r="D49" s="126">
        <v>0</v>
      </c>
      <c r="E49" s="126">
        <v>0</v>
      </c>
      <c r="F49" s="126">
        <f>C49*E49</f>
        <v>0</v>
      </c>
    </row>
    <row r="50" spans="1:6" x14ac:dyDescent="0.2">
      <c r="A50" s="89"/>
      <c r="B50" s="93" t="s">
        <v>219</v>
      </c>
      <c r="C50" s="89">
        <f>SUM(C47:C48)</f>
        <v>0</v>
      </c>
      <c r="D50" s="124">
        <v>0</v>
      </c>
      <c r="E50" s="126">
        <v>0</v>
      </c>
      <c r="F50" s="126">
        <f>SUM(F47:F48)</f>
        <v>0</v>
      </c>
    </row>
    <row r="52" spans="1:6" x14ac:dyDescent="0.2">
      <c r="A52" s="91" t="s">
        <v>245</v>
      </c>
    </row>
    <row r="53" spans="1:6" x14ac:dyDescent="0.2">
      <c r="A53" t="s">
        <v>209</v>
      </c>
      <c r="C53" s="90">
        <v>244</v>
      </c>
    </row>
    <row r="54" spans="1:6" x14ac:dyDescent="0.2">
      <c r="A54" s="91" t="s">
        <v>260</v>
      </c>
    </row>
    <row r="56" spans="1:6" x14ac:dyDescent="0.2">
      <c r="A56" s="191" t="s">
        <v>210</v>
      </c>
      <c r="B56" s="191" t="s">
        <v>18</v>
      </c>
      <c r="C56" s="196" t="s">
        <v>242</v>
      </c>
      <c r="D56" s="125" t="s">
        <v>212</v>
      </c>
      <c r="E56" s="125" t="s">
        <v>214</v>
      </c>
    </row>
    <row r="57" spans="1:6" x14ac:dyDescent="0.2">
      <c r="A57" s="193"/>
      <c r="B57" s="193"/>
      <c r="C57" s="197"/>
      <c r="D57" s="126" t="s">
        <v>243</v>
      </c>
      <c r="E57" s="126" t="s">
        <v>211</v>
      </c>
    </row>
    <row r="58" spans="1:6" x14ac:dyDescent="0.2">
      <c r="A58" s="124">
        <v>1</v>
      </c>
      <c r="B58" s="93" t="s">
        <v>325</v>
      </c>
      <c r="C58" s="89" t="s">
        <v>247</v>
      </c>
      <c r="D58" s="89">
        <v>1</v>
      </c>
      <c r="E58" s="89">
        <v>1457.5</v>
      </c>
    </row>
    <row r="59" spans="1:6" x14ac:dyDescent="0.2">
      <c r="A59" s="124">
        <v>2</v>
      </c>
      <c r="B59" s="93" t="s">
        <v>326</v>
      </c>
      <c r="C59" s="89"/>
      <c r="D59" s="89">
        <v>1</v>
      </c>
      <c r="E59" s="89">
        <v>5747</v>
      </c>
    </row>
    <row r="60" spans="1:6" x14ac:dyDescent="0.2">
      <c r="A60" s="124">
        <v>3</v>
      </c>
      <c r="B60" s="93" t="s">
        <v>327</v>
      </c>
      <c r="C60" s="89"/>
      <c r="D60" s="89"/>
      <c r="E60" s="89">
        <v>7795.5</v>
      </c>
    </row>
    <row r="61" spans="1:6" x14ac:dyDescent="0.2">
      <c r="A61" s="89"/>
      <c r="B61" s="93" t="s">
        <v>219</v>
      </c>
      <c r="C61" s="89" t="str">
        <f>C58</f>
        <v>Здание</v>
      </c>
      <c r="D61" s="89">
        <f>SUM(D58)</f>
        <v>1</v>
      </c>
      <c r="E61" s="89">
        <f>SUM(E58:E60)</f>
        <v>15000</v>
      </c>
    </row>
    <row r="63" spans="1:6" x14ac:dyDescent="0.2">
      <c r="A63" s="91" t="s">
        <v>244</v>
      </c>
    </row>
    <row r="64" spans="1:6" x14ac:dyDescent="0.2">
      <c r="A64" t="s">
        <v>209</v>
      </c>
      <c r="C64" s="90">
        <v>244</v>
      </c>
    </row>
    <row r="65" spans="1:4" x14ac:dyDescent="0.2">
      <c r="A65" s="91" t="s">
        <v>260</v>
      </c>
    </row>
    <row r="67" spans="1:4" x14ac:dyDescent="0.2">
      <c r="A67" s="191" t="s">
        <v>210</v>
      </c>
      <c r="B67" s="191" t="s">
        <v>18</v>
      </c>
      <c r="C67" s="196" t="s">
        <v>253</v>
      </c>
      <c r="D67" s="125" t="s">
        <v>214</v>
      </c>
    </row>
    <row r="68" spans="1:4" x14ac:dyDescent="0.2">
      <c r="A68" s="193"/>
      <c r="B68" s="193"/>
      <c r="C68" s="197"/>
      <c r="D68" s="126" t="s">
        <v>211</v>
      </c>
    </row>
    <row r="69" spans="1:4" x14ac:dyDescent="0.2">
      <c r="A69" s="124">
        <v>1</v>
      </c>
      <c r="B69" s="93" t="s">
        <v>328</v>
      </c>
      <c r="C69" s="89">
        <v>2</v>
      </c>
      <c r="D69" s="89">
        <v>10962.38</v>
      </c>
    </row>
    <row r="70" spans="1:4" x14ac:dyDescent="0.2">
      <c r="A70" s="124">
        <v>2</v>
      </c>
      <c r="B70" s="93" t="s">
        <v>254</v>
      </c>
      <c r="C70" s="89">
        <v>2</v>
      </c>
      <c r="D70" s="89">
        <v>14222.33</v>
      </c>
    </row>
    <row r="71" spans="1:4" x14ac:dyDescent="0.2">
      <c r="A71" s="124">
        <v>3</v>
      </c>
      <c r="B71" s="93" t="s">
        <v>262</v>
      </c>
      <c r="C71" s="89">
        <v>10</v>
      </c>
      <c r="D71" s="89">
        <v>169815.29</v>
      </c>
    </row>
    <row r="72" spans="1:4" x14ac:dyDescent="0.2">
      <c r="A72" s="89"/>
      <c r="B72" s="93" t="s">
        <v>219</v>
      </c>
      <c r="C72" s="89">
        <f>SUM(C69:C71)</f>
        <v>14</v>
      </c>
      <c r="D72" s="89">
        <f>SUM(D69:D71)</f>
        <v>195000</v>
      </c>
    </row>
    <row r="74" spans="1:4" x14ac:dyDescent="0.2">
      <c r="A74" s="91" t="s">
        <v>297</v>
      </c>
    </row>
    <row r="75" spans="1:4" x14ac:dyDescent="0.2">
      <c r="A75" t="s">
        <v>209</v>
      </c>
      <c r="C75" s="90">
        <v>853</v>
      </c>
    </row>
    <row r="76" spans="1:4" x14ac:dyDescent="0.2">
      <c r="A76" s="91" t="s">
        <v>260</v>
      </c>
    </row>
    <row r="78" spans="1:4" x14ac:dyDescent="0.2">
      <c r="A78" s="191" t="s">
        <v>210</v>
      </c>
      <c r="B78" s="191" t="s">
        <v>18</v>
      </c>
      <c r="C78" s="196" t="s">
        <v>253</v>
      </c>
      <c r="D78" s="125" t="s">
        <v>214</v>
      </c>
    </row>
    <row r="79" spans="1:4" x14ac:dyDescent="0.2">
      <c r="A79" s="193"/>
      <c r="B79" s="193"/>
      <c r="C79" s="197"/>
      <c r="D79" s="126" t="s">
        <v>211</v>
      </c>
    </row>
    <row r="80" spans="1:4" x14ac:dyDescent="0.2">
      <c r="A80" s="124">
        <v>1</v>
      </c>
      <c r="B80" s="93" t="s">
        <v>262</v>
      </c>
      <c r="C80" s="89">
        <v>1</v>
      </c>
      <c r="D80" s="89">
        <v>5000</v>
      </c>
    </row>
    <row r="81" spans="1:5" x14ac:dyDescent="0.2">
      <c r="A81" s="89"/>
      <c r="B81" s="93" t="s">
        <v>219</v>
      </c>
      <c r="C81" s="89">
        <f>SUM(C80:C80)</f>
        <v>1</v>
      </c>
      <c r="D81" s="89">
        <f>SUM(D80:D80)</f>
        <v>5000</v>
      </c>
    </row>
    <row r="82" spans="1:5" x14ac:dyDescent="0.2">
      <c r="A82" s="103"/>
      <c r="B82" s="104"/>
      <c r="C82" s="103"/>
      <c r="D82" s="103"/>
    </row>
    <row r="83" spans="1:5" x14ac:dyDescent="0.2">
      <c r="A83" s="91" t="s">
        <v>298</v>
      </c>
    </row>
    <row r="84" spans="1:5" x14ac:dyDescent="0.2">
      <c r="A84" t="s">
        <v>209</v>
      </c>
      <c r="C84" s="90">
        <v>244</v>
      </c>
    </row>
    <row r="85" spans="1:5" x14ac:dyDescent="0.2">
      <c r="A85" s="91" t="s">
        <v>260</v>
      </c>
    </row>
    <row r="87" spans="1:5" x14ac:dyDescent="0.2">
      <c r="A87" s="191" t="s">
        <v>210</v>
      </c>
      <c r="B87" s="191" t="s">
        <v>18</v>
      </c>
      <c r="C87" s="196" t="s">
        <v>212</v>
      </c>
      <c r="D87" s="191" t="s">
        <v>257</v>
      </c>
      <c r="E87" s="125" t="s">
        <v>214</v>
      </c>
    </row>
    <row r="88" spans="1:5" x14ac:dyDescent="0.2">
      <c r="A88" s="193"/>
      <c r="B88" s="193"/>
      <c r="C88" s="197"/>
      <c r="D88" s="193"/>
      <c r="E88" s="126" t="s">
        <v>211</v>
      </c>
    </row>
    <row r="89" spans="1:5" x14ac:dyDescent="0.2">
      <c r="A89" s="124">
        <v>1</v>
      </c>
      <c r="B89" s="93" t="s">
        <v>308</v>
      </c>
      <c r="C89" s="89">
        <v>1</v>
      </c>
      <c r="D89" s="89">
        <v>28560</v>
      </c>
      <c r="E89" s="89">
        <v>28560</v>
      </c>
    </row>
    <row r="90" spans="1:5" x14ac:dyDescent="0.2">
      <c r="A90" s="124">
        <v>2</v>
      </c>
      <c r="B90" s="93" t="s">
        <v>329</v>
      </c>
      <c r="C90" s="89">
        <v>10</v>
      </c>
      <c r="D90" s="89">
        <v>1144</v>
      </c>
      <c r="E90" s="89">
        <v>11440</v>
      </c>
    </row>
    <row r="91" spans="1:5" x14ac:dyDescent="0.2">
      <c r="A91" s="89"/>
      <c r="B91" s="93" t="s">
        <v>219</v>
      </c>
      <c r="C91" s="89">
        <f>SUM(C89:C90)</f>
        <v>11</v>
      </c>
      <c r="D91" s="89"/>
      <c r="E91" s="89">
        <f>SUM(E89:E90)</f>
        <v>40000</v>
      </c>
    </row>
    <row r="92" spans="1:5" x14ac:dyDescent="0.2">
      <c r="A92" s="103"/>
      <c r="B92" s="104"/>
      <c r="C92" s="103"/>
      <c r="D92" s="103"/>
      <c r="E92" s="103"/>
    </row>
    <row r="93" spans="1:5" x14ac:dyDescent="0.2">
      <c r="A93" s="91" t="s">
        <v>299</v>
      </c>
    </row>
    <row r="94" spans="1:5" x14ac:dyDescent="0.2">
      <c r="A94" t="s">
        <v>209</v>
      </c>
      <c r="C94" s="90">
        <v>244</v>
      </c>
    </row>
    <row r="95" spans="1:5" x14ac:dyDescent="0.2">
      <c r="A95" s="91" t="s">
        <v>260</v>
      </c>
    </row>
    <row r="97" spans="1:5" x14ac:dyDescent="0.2">
      <c r="A97" s="191" t="s">
        <v>210</v>
      </c>
      <c r="B97" s="191" t="s">
        <v>18</v>
      </c>
      <c r="C97" s="196" t="s">
        <v>212</v>
      </c>
      <c r="D97" s="191" t="s">
        <v>257</v>
      </c>
      <c r="E97" s="125" t="s">
        <v>214</v>
      </c>
    </row>
    <row r="98" spans="1:5" x14ac:dyDescent="0.2">
      <c r="A98" s="193"/>
      <c r="B98" s="193"/>
      <c r="C98" s="197"/>
      <c r="D98" s="193"/>
      <c r="E98" s="126" t="s">
        <v>211</v>
      </c>
    </row>
    <row r="99" spans="1:5" x14ac:dyDescent="0.2">
      <c r="A99" s="124">
        <v>1</v>
      </c>
      <c r="B99" s="93" t="s">
        <v>256</v>
      </c>
      <c r="C99" s="89">
        <v>5</v>
      </c>
      <c r="D99" s="89">
        <v>5000</v>
      </c>
      <c r="E99" s="89">
        <f>C99*D99</f>
        <v>25000</v>
      </c>
    </row>
    <row r="100" spans="1:5" x14ac:dyDescent="0.2">
      <c r="A100" s="124">
        <v>2</v>
      </c>
      <c r="B100" s="93" t="s">
        <v>258</v>
      </c>
      <c r="C100" s="89">
        <v>5</v>
      </c>
      <c r="D100" s="89">
        <v>5000</v>
      </c>
      <c r="E100" s="89">
        <f>C100*D100</f>
        <v>25000</v>
      </c>
    </row>
    <row r="101" spans="1:5" x14ac:dyDescent="0.2">
      <c r="A101" s="89"/>
      <c r="B101" s="93" t="s">
        <v>219</v>
      </c>
      <c r="C101" s="89">
        <f>SUM(C99:C100)</f>
        <v>10</v>
      </c>
      <c r="D101" s="89">
        <f>SUM(D99)</f>
        <v>5000</v>
      </c>
      <c r="E101" s="89">
        <f>SUM(E99:E100)</f>
        <v>50000</v>
      </c>
    </row>
    <row r="103" spans="1:5" x14ac:dyDescent="0.2">
      <c r="B103" s="102"/>
    </row>
    <row r="104" spans="1:5" x14ac:dyDescent="0.2">
      <c r="B104" s="102" t="s">
        <v>296</v>
      </c>
      <c r="C104">
        <f>E8+F20+F30+E39+F50+E61+D72+D81+E91+E101</f>
        <v>305000</v>
      </c>
    </row>
    <row r="105" spans="1:5" x14ac:dyDescent="0.2">
      <c r="B105" s="102"/>
    </row>
  </sheetData>
  <mergeCells count="27">
    <mergeCell ref="A87:A88"/>
    <mergeCell ref="B87:B88"/>
    <mergeCell ref="C87:C88"/>
    <mergeCell ref="D87:D88"/>
    <mergeCell ref="A97:A98"/>
    <mergeCell ref="B97:B98"/>
    <mergeCell ref="C97:C98"/>
    <mergeCell ref="D97:D98"/>
    <mergeCell ref="C56:C57"/>
    <mergeCell ref="A67:A68"/>
    <mergeCell ref="B67:B68"/>
    <mergeCell ref="C67:C68"/>
    <mergeCell ref="A78:A79"/>
    <mergeCell ref="B78:B79"/>
    <mergeCell ref="C78:C79"/>
    <mergeCell ref="A36:A37"/>
    <mergeCell ref="B36:B37"/>
    <mergeCell ref="A45:A46"/>
    <mergeCell ref="B45:B46"/>
    <mergeCell ref="A56:A57"/>
    <mergeCell ref="B56:B57"/>
    <mergeCell ref="A5:A6"/>
    <mergeCell ref="B5:B6"/>
    <mergeCell ref="A14:A15"/>
    <mergeCell ref="B14:B15"/>
    <mergeCell ref="A26:A27"/>
    <mergeCell ref="B26:B27"/>
  </mergeCells>
  <pageMargins left="0.70866141732283472" right="0" top="0.74803149606299213" bottom="0.74803149606299213" header="0" footer="0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opLeftCell="A52" workbookViewId="0">
      <selection activeCell="D103" sqref="D103"/>
    </sheetView>
  </sheetViews>
  <sheetFormatPr defaultRowHeight="12.75" x14ac:dyDescent="0.2"/>
  <cols>
    <col min="1" max="1" width="3.5703125" customWidth="1"/>
    <col min="2" max="2" width="24.28515625" customWidth="1"/>
    <col min="3" max="3" width="21" customWidth="1"/>
    <col min="4" max="4" width="13.28515625" customWidth="1"/>
    <col min="5" max="5" width="13.5703125" customWidth="1"/>
    <col min="6" max="6" width="12.85546875" customWidth="1"/>
  </cols>
  <sheetData>
    <row r="1" spans="1:6" x14ac:dyDescent="0.2">
      <c r="A1" s="105" t="s">
        <v>233</v>
      </c>
    </row>
    <row r="2" spans="1:6" x14ac:dyDescent="0.2">
      <c r="A2" t="s">
        <v>209</v>
      </c>
      <c r="C2" s="90">
        <v>111</v>
      </c>
    </row>
    <row r="3" spans="1:6" x14ac:dyDescent="0.2">
      <c r="A3" s="91" t="s">
        <v>260</v>
      </c>
    </row>
    <row r="5" spans="1:6" x14ac:dyDescent="0.2">
      <c r="A5" s="191" t="s">
        <v>210</v>
      </c>
      <c r="B5" s="191" t="s">
        <v>18</v>
      </c>
      <c r="C5" s="92" t="s">
        <v>217</v>
      </c>
      <c r="D5" s="87" t="s">
        <v>212</v>
      </c>
      <c r="E5" s="87" t="s">
        <v>214</v>
      </c>
    </row>
    <row r="6" spans="1:6" x14ac:dyDescent="0.2">
      <c r="A6" s="193"/>
      <c r="B6" s="193"/>
      <c r="C6" s="88" t="s">
        <v>211</v>
      </c>
      <c r="D6" s="88" t="s">
        <v>213</v>
      </c>
      <c r="E6" s="88" t="s">
        <v>215</v>
      </c>
    </row>
    <row r="7" spans="1:6" x14ac:dyDescent="0.2">
      <c r="A7" s="86">
        <v>1</v>
      </c>
      <c r="B7" s="93" t="s">
        <v>218</v>
      </c>
      <c r="C7" s="89">
        <v>0</v>
      </c>
      <c r="D7" s="89">
        <v>0</v>
      </c>
      <c r="E7" s="89">
        <v>0</v>
      </c>
    </row>
    <row r="8" spans="1:6" x14ac:dyDescent="0.2">
      <c r="A8" s="89"/>
      <c r="B8" s="93" t="s">
        <v>219</v>
      </c>
      <c r="C8" s="89">
        <f>C7</f>
        <v>0</v>
      </c>
      <c r="D8" s="89">
        <f>SUM(D7)</f>
        <v>0</v>
      </c>
      <c r="E8" s="89">
        <f>SUM(E7)</f>
        <v>0</v>
      </c>
    </row>
    <row r="10" spans="1:6" x14ac:dyDescent="0.2">
      <c r="A10" s="91" t="s">
        <v>259</v>
      </c>
    </row>
    <row r="11" spans="1:6" x14ac:dyDescent="0.2">
      <c r="A11" t="s">
        <v>209</v>
      </c>
      <c r="C11" s="90">
        <v>119</v>
      </c>
    </row>
    <row r="12" spans="1:6" x14ac:dyDescent="0.2">
      <c r="A12" s="91" t="s">
        <v>260</v>
      </c>
    </row>
    <row r="14" spans="1:6" x14ac:dyDescent="0.2">
      <c r="A14" s="191" t="s">
        <v>210</v>
      </c>
      <c r="B14" s="191" t="s">
        <v>18</v>
      </c>
      <c r="C14" s="92" t="s">
        <v>217</v>
      </c>
      <c r="D14" s="92" t="s">
        <v>222</v>
      </c>
      <c r="E14" s="87" t="s">
        <v>212</v>
      </c>
      <c r="F14" s="87" t="s">
        <v>214</v>
      </c>
    </row>
    <row r="15" spans="1:6" x14ac:dyDescent="0.2">
      <c r="A15" s="193"/>
      <c r="B15" s="193"/>
      <c r="C15" s="88" t="s">
        <v>211</v>
      </c>
      <c r="D15" s="94" t="s">
        <v>223</v>
      </c>
      <c r="E15" s="88" t="s">
        <v>213</v>
      </c>
      <c r="F15" s="88" t="s">
        <v>215</v>
      </c>
    </row>
    <row r="16" spans="1:6" x14ac:dyDescent="0.2">
      <c r="A16" s="88">
        <v>1</v>
      </c>
      <c r="B16" s="95" t="s">
        <v>220</v>
      </c>
      <c r="C16" s="97">
        <f>C7*D16/100</f>
        <v>0</v>
      </c>
      <c r="D16" s="88">
        <v>22</v>
      </c>
      <c r="E16" s="88">
        <v>0</v>
      </c>
      <c r="F16" s="88">
        <v>0</v>
      </c>
    </row>
    <row r="17" spans="1:6" x14ac:dyDescent="0.2">
      <c r="A17" s="88">
        <v>2</v>
      </c>
      <c r="B17" s="95" t="s">
        <v>221</v>
      </c>
      <c r="C17" s="89">
        <f t="shared" ref="C17" si="0">C8*D17/100</f>
        <v>0</v>
      </c>
      <c r="D17" s="88">
        <v>5.0999999999999996</v>
      </c>
      <c r="E17" s="88">
        <v>0</v>
      </c>
      <c r="F17" s="88">
        <f t="shared" ref="F17:F19" si="1">C17*E17</f>
        <v>0</v>
      </c>
    </row>
    <row r="18" spans="1:6" x14ac:dyDescent="0.2">
      <c r="A18" s="88">
        <v>3</v>
      </c>
      <c r="B18" s="95" t="s">
        <v>225</v>
      </c>
      <c r="C18" s="89">
        <v>0</v>
      </c>
      <c r="D18" s="88">
        <v>2.9</v>
      </c>
      <c r="E18" s="88">
        <v>0</v>
      </c>
      <c r="F18" s="88">
        <f t="shared" si="1"/>
        <v>0</v>
      </c>
    </row>
    <row r="19" spans="1:6" x14ac:dyDescent="0.2">
      <c r="A19" s="86">
        <v>1</v>
      </c>
      <c r="B19" s="93" t="s">
        <v>224</v>
      </c>
      <c r="C19" s="89">
        <v>0</v>
      </c>
      <c r="D19" s="86">
        <v>0.2</v>
      </c>
      <c r="E19" s="88">
        <v>0</v>
      </c>
      <c r="F19" s="88">
        <f t="shared" si="1"/>
        <v>0</v>
      </c>
    </row>
    <row r="20" spans="1:6" x14ac:dyDescent="0.2">
      <c r="A20" s="89"/>
      <c r="B20" s="93" t="s">
        <v>219</v>
      </c>
      <c r="C20" s="89">
        <f>SUM(C16:C19)</f>
        <v>0</v>
      </c>
      <c r="D20" s="86">
        <f>SUM(D16:D19)</f>
        <v>30.2</v>
      </c>
      <c r="E20" s="88">
        <v>0</v>
      </c>
      <c r="F20" s="88">
        <f>SUM(F16:F19)</f>
        <v>0</v>
      </c>
    </row>
    <row r="22" spans="1:6" x14ac:dyDescent="0.2">
      <c r="A22" s="91" t="s">
        <v>234</v>
      </c>
    </row>
    <row r="23" spans="1:6" x14ac:dyDescent="0.2">
      <c r="A23" t="s">
        <v>209</v>
      </c>
      <c r="C23" s="90">
        <v>244</v>
      </c>
    </row>
    <row r="24" spans="1:6" x14ac:dyDescent="0.2">
      <c r="A24" s="91" t="s">
        <v>260</v>
      </c>
    </row>
    <row r="26" spans="1:6" x14ac:dyDescent="0.2">
      <c r="A26" s="191" t="s">
        <v>210</v>
      </c>
      <c r="B26" s="191" t="s">
        <v>18</v>
      </c>
      <c r="C26" s="92" t="s">
        <v>228</v>
      </c>
      <c r="D26" s="87" t="s">
        <v>212</v>
      </c>
      <c r="E26" s="92" t="s">
        <v>231</v>
      </c>
      <c r="F26" s="87" t="s">
        <v>214</v>
      </c>
    </row>
    <row r="27" spans="1:6" x14ac:dyDescent="0.2">
      <c r="A27" s="193"/>
      <c r="B27" s="193"/>
      <c r="C27" s="94" t="s">
        <v>229</v>
      </c>
      <c r="D27" s="94" t="s">
        <v>230</v>
      </c>
      <c r="E27" s="94" t="s">
        <v>232</v>
      </c>
      <c r="F27" s="94" t="s">
        <v>211</v>
      </c>
    </row>
    <row r="28" spans="1:6" x14ac:dyDescent="0.2">
      <c r="A28" s="88">
        <v>1</v>
      </c>
      <c r="B28" s="95" t="s">
        <v>226</v>
      </c>
      <c r="C28" s="96">
        <v>0</v>
      </c>
      <c r="D28" s="88">
        <v>0</v>
      </c>
      <c r="E28" s="88">
        <v>0</v>
      </c>
      <c r="F28" s="88">
        <f>D28*E28</f>
        <v>0</v>
      </c>
    </row>
    <row r="29" spans="1:6" x14ac:dyDescent="0.2">
      <c r="A29" s="88">
        <v>2</v>
      </c>
      <c r="B29" s="95" t="s">
        <v>227</v>
      </c>
      <c r="C29" s="89">
        <v>0</v>
      </c>
      <c r="D29" s="88">
        <v>0</v>
      </c>
      <c r="E29" s="88">
        <v>0</v>
      </c>
      <c r="F29" s="88">
        <f>D29*E29</f>
        <v>0</v>
      </c>
    </row>
    <row r="30" spans="1:6" x14ac:dyDescent="0.2">
      <c r="A30" s="89"/>
      <c r="B30" s="93" t="s">
        <v>219</v>
      </c>
      <c r="C30" s="89">
        <f>SUM(C28:C29)</f>
        <v>0</v>
      </c>
      <c r="D30" s="86">
        <v>0</v>
      </c>
      <c r="E30" s="88">
        <v>0</v>
      </c>
      <c r="F30" s="88">
        <f>SUM(F28:F29)</f>
        <v>0</v>
      </c>
    </row>
    <row r="32" spans="1:6" x14ac:dyDescent="0.2">
      <c r="A32" s="91" t="s">
        <v>235</v>
      </c>
    </row>
    <row r="33" spans="1:11" x14ac:dyDescent="0.2">
      <c r="A33" t="s">
        <v>209</v>
      </c>
      <c r="C33" s="90">
        <v>244</v>
      </c>
    </row>
    <row r="34" spans="1:11" x14ac:dyDescent="0.2">
      <c r="A34" s="91" t="s">
        <v>260</v>
      </c>
    </row>
    <row r="36" spans="1:11" x14ac:dyDescent="0.2">
      <c r="A36" s="191" t="s">
        <v>210</v>
      </c>
      <c r="B36" s="191" t="s">
        <v>18</v>
      </c>
      <c r="C36" s="92" t="s">
        <v>250</v>
      </c>
      <c r="D36" s="87" t="s">
        <v>212</v>
      </c>
      <c r="E36" s="87" t="s">
        <v>214</v>
      </c>
      <c r="F36" s="100"/>
    </row>
    <row r="37" spans="1:11" x14ac:dyDescent="0.2">
      <c r="A37" s="193"/>
      <c r="B37" s="193"/>
      <c r="C37" s="94" t="s">
        <v>251</v>
      </c>
      <c r="D37" s="94" t="s">
        <v>230</v>
      </c>
      <c r="E37" s="94" t="s">
        <v>211</v>
      </c>
      <c r="F37" s="100"/>
    </row>
    <row r="38" spans="1:11" x14ac:dyDescent="0.2">
      <c r="A38" s="88">
        <v>1</v>
      </c>
      <c r="B38" s="95" t="s">
        <v>249</v>
      </c>
      <c r="C38" s="96">
        <v>0</v>
      </c>
      <c r="D38" s="88">
        <v>0</v>
      </c>
      <c r="E38" s="88">
        <v>0</v>
      </c>
      <c r="F38" s="101"/>
    </row>
    <row r="39" spans="1:11" x14ac:dyDescent="0.2">
      <c r="A39" s="89"/>
      <c r="B39" s="93" t="s">
        <v>219</v>
      </c>
      <c r="C39" s="89">
        <v>0</v>
      </c>
      <c r="D39" s="86">
        <v>0</v>
      </c>
      <c r="E39" s="99">
        <f>SUM(E38:E38)</f>
        <v>0</v>
      </c>
      <c r="F39" s="101"/>
    </row>
    <row r="41" spans="1:11" x14ac:dyDescent="0.2">
      <c r="A41" s="91" t="s">
        <v>236</v>
      </c>
    </row>
    <row r="42" spans="1:11" x14ac:dyDescent="0.2">
      <c r="A42" t="s">
        <v>209</v>
      </c>
      <c r="C42" s="90">
        <v>244</v>
      </c>
      <c r="K42">
        <f>'Расчет  50300'!I69</f>
        <v>0</v>
      </c>
    </row>
    <row r="43" spans="1:11" x14ac:dyDescent="0.2">
      <c r="A43" s="91" t="s">
        <v>260</v>
      </c>
    </row>
    <row r="45" spans="1:11" x14ac:dyDescent="0.2">
      <c r="A45" s="191" t="s">
        <v>210</v>
      </c>
      <c r="B45" s="191" t="s">
        <v>18</v>
      </c>
      <c r="C45" s="92" t="s">
        <v>240</v>
      </c>
      <c r="D45" s="87" t="s">
        <v>212</v>
      </c>
      <c r="E45" s="92" t="s">
        <v>231</v>
      </c>
      <c r="F45" s="87" t="s">
        <v>214</v>
      </c>
    </row>
    <row r="46" spans="1:11" x14ac:dyDescent="0.2">
      <c r="A46" s="193"/>
      <c r="B46" s="193"/>
      <c r="C46" s="94" t="s">
        <v>241</v>
      </c>
      <c r="D46" s="94" t="s">
        <v>230</v>
      </c>
      <c r="E46" s="94" t="s">
        <v>232</v>
      </c>
      <c r="F46" s="94" t="s">
        <v>211</v>
      </c>
    </row>
    <row r="47" spans="1:11" x14ac:dyDescent="0.2">
      <c r="A47" s="88">
        <v>1</v>
      </c>
      <c r="B47" s="95" t="s">
        <v>237</v>
      </c>
      <c r="C47" s="96">
        <v>0</v>
      </c>
      <c r="D47" s="88">
        <v>0</v>
      </c>
      <c r="E47" s="88">
        <v>0</v>
      </c>
      <c r="F47" s="88">
        <f>D47*E47</f>
        <v>0</v>
      </c>
    </row>
    <row r="48" spans="1:11" x14ac:dyDescent="0.2">
      <c r="A48" s="88">
        <v>2</v>
      </c>
      <c r="B48" s="95" t="s">
        <v>239</v>
      </c>
      <c r="C48" s="89">
        <v>0</v>
      </c>
      <c r="D48" s="88">
        <v>0</v>
      </c>
      <c r="E48" s="88">
        <v>0</v>
      </c>
      <c r="F48" s="88">
        <f>D48*E48</f>
        <v>0</v>
      </c>
    </row>
    <row r="49" spans="1:6" x14ac:dyDescent="0.2">
      <c r="A49" s="88">
        <v>3</v>
      </c>
      <c r="B49" s="95" t="s">
        <v>238</v>
      </c>
      <c r="C49" s="89">
        <v>0</v>
      </c>
      <c r="D49" s="88">
        <v>0</v>
      </c>
      <c r="E49" s="88">
        <v>0</v>
      </c>
      <c r="F49" s="88">
        <f>C49*E49</f>
        <v>0</v>
      </c>
    </row>
    <row r="50" spans="1:6" x14ac:dyDescent="0.2">
      <c r="A50" s="89"/>
      <c r="B50" s="93" t="s">
        <v>219</v>
      </c>
      <c r="C50" s="89">
        <f>SUM(C47:C48)</f>
        <v>0</v>
      </c>
      <c r="D50" s="86">
        <v>0</v>
      </c>
      <c r="E50" s="88">
        <v>0</v>
      </c>
      <c r="F50" s="88">
        <f>SUM(F47:F48)</f>
        <v>0</v>
      </c>
    </row>
    <row r="52" spans="1:6" x14ac:dyDescent="0.2">
      <c r="A52" s="91" t="s">
        <v>245</v>
      </c>
    </row>
    <row r="53" spans="1:6" x14ac:dyDescent="0.2">
      <c r="A53" t="s">
        <v>209</v>
      </c>
      <c r="C53" s="90">
        <v>244</v>
      </c>
    </row>
    <row r="54" spans="1:6" x14ac:dyDescent="0.2">
      <c r="A54" s="91" t="s">
        <v>260</v>
      </c>
    </row>
    <row r="56" spans="1:6" x14ac:dyDescent="0.2">
      <c r="A56" s="191" t="s">
        <v>210</v>
      </c>
      <c r="B56" s="191" t="s">
        <v>18</v>
      </c>
      <c r="C56" s="196" t="s">
        <v>242</v>
      </c>
      <c r="D56" s="87" t="s">
        <v>212</v>
      </c>
      <c r="E56" s="87" t="s">
        <v>214</v>
      </c>
    </row>
    <row r="57" spans="1:6" x14ac:dyDescent="0.2">
      <c r="A57" s="193"/>
      <c r="B57" s="193"/>
      <c r="C57" s="197"/>
      <c r="D57" s="88" t="s">
        <v>243</v>
      </c>
      <c r="E57" s="88" t="s">
        <v>211</v>
      </c>
    </row>
    <row r="58" spans="1:6" x14ac:dyDescent="0.2">
      <c r="A58" s="86">
        <v>1</v>
      </c>
      <c r="B58" s="93" t="s">
        <v>261</v>
      </c>
      <c r="C58" s="89" t="s">
        <v>247</v>
      </c>
      <c r="D58" s="89">
        <v>4</v>
      </c>
      <c r="E58" s="89">
        <v>15000</v>
      </c>
    </row>
    <row r="59" spans="1:6" x14ac:dyDescent="0.2">
      <c r="A59" s="89"/>
      <c r="B59" s="93" t="s">
        <v>219</v>
      </c>
      <c r="C59" s="89" t="str">
        <f>C58</f>
        <v>Здание</v>
      </c>
      <c r="D59" s="89">
        <f>SUM(D58)</f>
        <v>4</v>
      </c>
      <c r="E59" s="89">
        <f>SUM(E58:E58)</f>
        <v>15000</v>
      </c>
    </row>
    <row r="61" spans="1:6" x14ac:dyDescent="0.2">
      <c r="A61" s="91" t="s">
        <v>244</v>
      </c>
    </row>
    <row r="62" spans="1:6" x14ac:dyDescent="0.2">
      <c r="A62" t="s">
        <v>209</v>
      </c>
      <c r="C62" s="90">
        <v>244</v>
      </c>
    </row>
    <row r="63" spans="1:6" x14ac:dyDescent="0.2">
      <c r="A63" s="91" t="s">
        <v>260</v>
      </c>
    </row>
    <row r="65" spans="1:4" x14ac:dyDescent="0.2">
      <c r="A65" s="191" t="s">
        <v>210</v>
      </c>
      <c r="B65" s="191" t="s">
        <v>18</v>
      </c>
      <c r="C65" s="196" t="s">
        <v>253</v>
      </c>
      <c r="D65" s="87" t="s">
        <v>214</v>
      </c>
    </row>
    <row r="66" spans="1:4" x14ac:dyDescent="0.2">
      <c r="A66" s="193"/>
      <c r="B66" s="193"/>
      <c r="C66" s="197"/>
      <c r="D66" s="88" t="s">
        <v>211</v>
      </c>
    </row>
    <row r="67" spans="1:4" x14ac:dyDescent="0.2">
      <c r="A67" s="86">
        <v>1</v>
      </c>
      <c r="B67" s="93" t="s">
        <v>252</v>
      </c>
      <c r="C67" s="89">
        <v>8</v>
      </c>
      <c r="D67" s="89">
        <v>82834</v>
      </c>
    </row>
    <row r="68" spans="1:4" x14ac:dyDescent="0.2">
      <c r="A68" s="86">
        <v>2</v>
      </c>
      <c r="B68" s="93" t="s">
        <v>254</v>
      </c>
      <c r="C68" s="89">
        <v>11</v>
      </c>
      <c r="D68" s="89">
        <v>61600</v>
      </c>
    </row>
    <row r="69" spans="1:4" x14ac:dyDescent="0.2">
      <c r="A69" s="86">
        <v>3</v>
      </c>
      <c r="B69" s="93" t="s">
        <v>262</v>
      </c>
      <c r="C69" s="89">
        <v>7</v>
      </c>
      <c r="D69" s="89">
        <v>50566</v>
      </c>
    </row>
    <row r="70" spans="1:4" x14ac:dyDescent="0.2">
      <c r="A70" s="89"/>
      <c r="B70" s="93" t="s">
        <v>219</v>
      </c>
      <c r="C70" s="89">
        <f>SUM(C67:C69)</f>
        <v>26</v>
      </c>
      <c r="D70" s="89">
        <f>SUM(D67:D69)</f>
        <v>195000</v>
      </c>
    </row>
    <row r="72" spans="1:4" x14ac:dyDescent="0.2">
      <c r="A72" s="91" t="s">
        <v>297</v>
      </c>
    </row>
    <row r="73" spans="1:4" x14ac:dyDescent="0.2">
      <c r="A73" t="s">
        <v>209</v>
      </c>
      <c r="C73" s="90">
        <v>853</v>
      </c>
    </row>
    <row r="74" spans="1:4" x14ac:dyDescent="0.2">
      <c r="A74" s="91" t="s">
        <v>260</v>
      </c>
    </row>
    <row r="76" spans="1:4" x14ac:dyDescent="0.2">
      <c r="A76" s="191" t="s">
        <v>210</v>
      </c>
      <c r="B76" s="191" t="s">
        <v>18</v>
      </c>
      <c r="C76" s="196" t="s">
        <v>253</v>
      </c>
      <c r="D76" s="120" t="s">
        <v>214</v>
      </c>
    </row>
    <row r="77" spans="1:4" x14ac:dyDescent="0.2">
      <c r="A77" s="193"/>
      <c r="B77" s="193"/>
      <c r="C77" s="197"/>
      <c r="D77" s="121" t="s">
        <v>211</v>
      </c>
    </row>
    <row r="78" spans="1:4" x14ac:dyDescent="0.2">
      <c r="A78" s="119">
        <v>1</v>
      </c>
      <c r="B78" s="93" t="s">
        <v>262</v>
      </c>
      <c r="C78" s="89">
        <v>1</v>
      </c>
      <c r="D78" s="89">
        <v>5000</v>
      </c>
    </row>
    <row r="79" spans="1:4" x14ac:dyDescent="0.2">
      <c r="A79" s="89"/>
      <c r="B79" s="93" t="s">
        <v>219</v>
      </c>
      <c r="C79" s="89">
        <f>SUM(C78:C78)</f>
        <v>1</v>
      </c>
      <c r="D79" s="89">
        <f>SUM(D78:D78)</f>
        <v>5000</v>
      </c>
    </row>
    <row r="80" spans="1:4" x14ac:dyDescent="0.2">
      <c r="A80" s="103"/>
      <c r="B80" s="104"/>
      <c r="C80" s="103"/>
      <c r="D80" s="103"/>
    </row>
    <row r="81" spans="1:5" x14ac:dyDescent="0.2">
      <c r="A81" s="91" t="s">
        <v>298</v>
      </c>
    </row>
    <row r="82" spans="1:5" x14ac:dyDescent="0.2">
      <c r="A82" t="s">
        <v>209</v>
      </c>
      <c r="C82" s="90">
        <v>244</v>
      </c>
    </row>
    <row r="83" spans="1:5" x14ac:dyDescent="0.2">
      <c r="A83" s="91" t="s">
        <v>260</v>
      </c>
    </row>
    <row r="85" spans="1:5" x14ac:dyDescent="0.2">
      <c r="A85" s="191" t="s">
        <v>210</v>
      </c>
      <c r="B85" s="191" t="s">
        <v>18</v>
      </c>
      <c r="C85" s="196" t="s">
        <v>212</v>
      </c>
      <c r="D85" s="191" t="s">
        <v>257</v>
      </c>
      <c r="E85" s="87" t="s">
        <v>214</v>
      </c>
    </row>
    <row r="86" spans="1:5" x14ac:dyDescent="0.2">
      <c r="A86" s="193"/>
      <c r="B86" s="193"/>
      <c r="C86" s="197"/>
      <c r="D86" s="193"/>
      <c r="E86" s="88" t="s">
        <v>211</v>
      </c>
    </row>
    <row r="87" spans="1:5" x14ac:dyDescent="0.2">
      <c r="A87" s="86">
        <v>1</v>
      </c>
      <c r="B87" s="93" t="s">
        <v>308</v>
      </c>
      <c r="C87" s="89">
        <v>1</v>
      </c>
      <c r="D87" s="89">
        <v>40000</v>
      </c>
      <c r="E87" s="89">
        <f>C87*D87</f>
        <v>40000</v>
      </c>
    </row>
    <row r="88" spans="1:5" x14ac:dyDescent="0.2">
      <c r="A88" s="89"/>
      <c r="B88" s="93" t="s">
        <v>219</v>
      </c>
      <c r="C88" s="89">
        <f>SUM(C87:C87)</f>
        <v>1</v>
      </c>
      <c r="D88" s="89">
        <f>SUM(D87)</f>
        <v>40000</v>
      </c>
      <c r="E88" s="89">
        <f>SUM(E87:E87)</f>
        <v>40000</v>
      </c>
    </row>
    <row r="89" spans="1:5" x14ac:dyDescent="0.2">
      <c r="A89" s="103"/>
      <c r="B89" s="104"/>
      <c r="C89" s="103"/>
      <c r="D89" s="103"/>
      <c r="E89" s="103"/>
    </row>
    <row r="90" spans="1:5" x14ac:dyDescent="0.2">
      <c r="A90" s="91" t="s">
        <v>299</v>
      </c>
    </row>
    <row r="91" spans="1:5" x14ac:dyDescent="0.2">
      <c r="A91" t="s">
        <v>209</v>
      </c>
      <c r="C91" s="90">
        <v>244</v>
      </c>
    </row>
    <row r="92" spans="1:5" x14ac:dyDescent="0.2">
      <c r="A92" s="91" t="s">
        <v>260</v>
      </c>
    </row>
    <row r="94" spans="1:5" x14ac:dyDescent="0.2">
      <c r="A94" s="191" t="s">
        <v>210</v>
      </c>
      <c r="B94" s="191" t="s">
        <v>18</v>
      </c>
      <c r="C94" s="196" t="s">
        <v>212</v>
      </c>
      <c r="D94" s="191" t="s">
        <v>257</v>
      </c>
      <c r="E94" s="87" t="s">
        <v>214</v>
      </c>
    </row>
    <row r="95" spans="1:5" x14ac:dyDescent="0.2">
      <c r="A95" s="193"/>
      <c r="B95" s="193"/>
      <c r="C95" s="197"/>
      <c r="D95" s="193"/>
      <c r="E95" s="88" t="s">
        <v>211</v>
      </c>
    </row>
    <row r="96" spans="1:5" x14ac:dyDescent="0.2">
      <c r="A96" s="86">
        <v>1</v>
      </c>
      <c r="B96" s="93" t="s">
        <v>256</v>
      </c>
      <c r="C96" s="89">
        <v>5</v>
      </c>
      <c r="D96" s="89">
        <v>5000</v>
      </c>
      <c r="E96" s="89">
        <f>C96*D96</f>
        <v>25000</v>
      </c>
    </row>
    <row r="97" spans="1:5" x14ac:dyDescent="0.2">
      <c r="A97" s="86">
        <v>2</v>
      </c>
      <c r="B97" s="93" t="s">
        <v>258</v>
      </c>
      <c r="C97" s="89">
        <v>5</v>
      </c>
      <c r="D97" s="89">
        <v>5000</v>
      </c>
      <c r="E97" s="89">
        <f>C97*D97</f>
        <v>25000</v>
      </c>
    </row>
    <row r="98" spans="1:5" x14ac:dyDescent="0.2">
      <c r="A98" s="89"/>
      <c r="B98" s="93" t="s">
        <v>219</v>
      </c>
      <c r="C98" s="89">
        <f>SUM(C96:C97)</f>
        <v>10</v>
      </c>
      <c r="D98" s="89">
        <f>SUM(D96)</f>
        <v>5000</v>
      </c>
      <c r="E98" s="89">
        <f>SUM(E96:E97)</f>
        <v>50000</v>
      </c>
    </row>
    <row r="100" spans="1:5" x14ac:dyDescent="0.2">
      <c r="B100" s="102"/>
    </row>
    <row r="101" spans="1:5" x14ac:dyDescent="0.2">
      <c r="B101" s="102" t="s">
        <v>296</v>
      </c>
      <c r="C101">
        <f>E8+F20+F30+E39+F50+E59+D70+D79+E88+E98</f>
        <v>305000</v>
      </c>
    </row>
    <row r="102" spans="1:5" x14ac:dyDescent="0.2">
      <c r="B102" s="102"/>
    </row>
  </sheetData>
  <mergeCells count="27">
    <mergeCell ref="A5:A6"/>
    <mergeCell ref="B5:B6"/>
    <mergeCell ref="A14:A15"/>
    <mergeCell ref="B14:B15"/>
    <mergeCell ref="A26:A27"/>
    <mergeCell ref="B26:B27"/>
    <mergeCell ref="A36:A37"/>
    <mergeCell ref="B36:B37"/>
    <mergeCell ref="A45:A46"/>
    <mergeCell ref="B45:B46"/>
    <mergeCell ref="A56:A57"/>
    <mergeCell ref="B56:B57"/>
    <mergeCell ref="C56:C57"/>
    <mergeCell ref="A65:A66"/>
    <mergeCell ref="B65:B66"/>
    <mergeCell ref="C65:C66"/>
    <mergeCell ref="A94:A95"/>
    <mergeCell ref="B94:B95"/>
    <mergeCell ref="C94:C95"/>
    <mergeCell ref="A76:A77"/>
    <mergeCell ref="B76:B77"/>
    <mergeCell ref="C76:C77"/>
    <mergeCell ref="D94:D95"/>
    <mergeCell ref="A85:A86"/>
    <mergeCell ref="B85:B86"/>
    <mergeCell ref="C85:C86"/>
    <mergeCell ref="D85:D86"/>
  </mergeCells>
  <pageMargins left="0.70866141732283472" right="0" top="0.74803149606299213" bottom="0.74803149606299213" header="0" footer="0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C20" sqref="C20"/>
    </sheetView>
  </sheetViews>
  <sheetFormatPr defaultRowHeight="12.75" x14ac:dyDescent="0.2"/>
  <cols>
    <col min="1" max="1" width="3.5703125" customWidth="1"/>
    <col min="2" max="2" width="24.28515625" customWidth="1"/>
    <col min="3" max="3" width="22.140625" customWidth="1"/>
    <col min="4" max="4" width="13.28515625" customWidth="1"/>
    <col min="5" max="5" width="13.5703125" customWidth="1"/>
    <col min="6" max="6" width="12.85546875" customWidth="1"/>
  </cols>
  <sheetData>
    <row r="1" spans="1:6" x14ac:dyDescent="0.2">
      <c r="A1" s="105" t="s">
        <v>233</v>
      </c>
    </row>
    <row r="2" spans="1:6" x14ac:dyDescent="0.2">
      <c r="A2" t="s">
        <v>209</v>
      </c>
      <c r="C2" s="90">
        <v>111</v>
      </c>
    </row>
    <row r="3" spans="1:6" x14ac:dyDescent="0.2">
      <c r="A3" s="91" t="s">
        <v>216</v>
      </c>
      <c r="D3" t="s">
        <v>293</v>
      </c>
    </row>
    <row r="5" spans="1:6" x14ac:dyDescent="0.2">
      <c r="A5" s="191" t="s">
        <v>210</v>
      </c>
      <c r="B5" s="191" t="s">
        <v>18</v>
      </c>
      <c r="C5" s="134" t="s">
        <v>217</v>
      </c>
      <c r="D5" s="132" t="s">
        <v>212</v>
      </c>
      <c r="E5" s="132" t="s">
        <v>214</v>
      </c>
    </row>
    <row r="6" spans="1:6" x14ac:dyDescent="0.2">
      <c r="A6" s="193"/>
      <c r="B6" s="193"/>
      <c r="C6" s="133" t="s">
        <v>211</v>
      </c>
      <c r="D6" s="133" t="s">
        <v>213</v>
      </c>
      <c r="E6" s="133" t="s">
        <v>215</v>
      </c>
    </row>
    <row r="7" spans="1:6" x14ac:dyDescent="0.2">
      <c r="A7" s="131">
        <v>1</v>
      </c>
      <c r="B7" s="93" t="s">
        <v>218</v>
      </c>
      <c r="C7" s="97">
        <v>26086.61</v>
      </c>
      <c r="D7" s="89">
        <v>1</v>
      </c>
      <c r="E7" s="97">
        <f>C7*D7</f>
        <v>26086.61</v>
      </c>
    </row>
    <row r="8" spans="1:6" x14ac:dyDescent="0.2">
      <c r="A8" s="89"/>
      <c r="B8" s="93" t="s">
        <v>219</v>
      </c>
      <c r="C8" s="97">
        <f>C7</f>
        <v>26086.61</v>
      </c>
      <c r="D8" s="89">
        <f>SUM(D7)</f>
        <v>1</v>
      </c>
      <c r="E8" s="97">
        <f>SUM(E7)</f>
        <v>26086.61</v>
      </c>
    </row>
    <row r="10" spans="1:6" x14ac:dyDescent="0.2">
      <c r="A10" s="91" t="s">
        <v>259</v>
      </c>
    </row>
    <row r="11" spans="1:6" x14ac:dyDescent="0.2">
      <c r="A11" t="s">
        <v>209</v>
      </c>
      <c r="C11" s="90">
        <v>119</v>
      </c>
    </row>
    <row r="12" spans="1:6" x14ac:dyDescent="0.2">
      <c r="A12" s="91" t="s">
        <v>216</v>
      </c>
      <c r="D12" t="s">
        <v>293</v>
      </c>
    </row>
    <row r="14" spans="1:6" x14ac:dyDescent="0.2">
      <c r="A14" s="191" t="s">
        <v>210</v>
      </c>
      <c r="B14" s="191" t="s">
        <v>18</v>
      </c>
      <c r="C14" s="134" t="s">
        <v>217</v>
      </c>
      <c r="D14" s="134" t="s">
        <v>222</v>
      </c>
      <c r="E14" s="132" t="s">
        <v>212</v>
      </c>
      <c r="F14" s="132" t="s">
        <v>214</v>
      </c>
    </row>
    <row r="15" spans="1:6" x14ac:dyDescent="0.2">
      <c r="A15" s="193"/>
      <c r="B15" s="193"/>
      <c r="C15" s="133" t="s">
        <v>211</v>
      </c>
      <c r="D15" s="135" t="s">
        <v>223</v>
      </c>
      <c r="E15" s="133" t="s">
        <v>213</v>
      </c>
      <c r="F15" s="133" t="s">
        <v>215</v>
      </c>
    </row>
    <row r="16" spans="1:6" x14ac:dyDescent="0.2">
      <c r="A16" s="133">
        <v>1</v>
      </c>
      <c r="B16" s="95" t="s">
        <v>220</v>
      </c>
      <c r="C16" s="97">
        <f>C7*D16/100</f>
        <v>5739.0542000000005</v>
      </c>
      <c r="D16" s="133">
        <v>22</v>
      </c>
      <c r="E16" s="133">
        <v>12</v>
      </c>
      <c r="F16" s="115">
        <f>C16*E16</f>
        <v>68868.650400000013</v>
      </c>
    </row>
    <row r="17" spans="1:6" x14ac:dyDescent="0.2">
      <c r="A17" s="133">
        <v>2</v>
      </c>
      <c r="B17" s="95" t="s">
        <v>221</v>
      </c>
      <c r="C17" s="97">
        <f>C8*D17/100</f>
        <v>1330.4171099999999</v>
      </c>
      <c r="D17" s="133">
        <v>5.0999999999999996</v>
      </c>
      <c r="E17" s="133">
        <v>12</v>
      </c>
      <c r="F17" s="115">
        <f>C17*E17</f>
        <v>15965.005319999998</v>
      </c>
    </row>
    <row r="18" spans="1:6" x14ac:dyDescent="0.2">
      <c r="A18" s="133">
        <v>3</v>
      </c>
      <c r="B18" s="95" t="s">
        <v>225</v>
      </c>
      <c r="C18" s="97">
        <f>C7*D18/100</f>
        <v>756.51168999999993</v>
      </c>
      <c r="D18" s="133">
        <v>2.9</v>
      </c>
      <c r="E18" s="133">
        <v>12</v>
      </c>
      <c r="F18" s="115">
        <f>C18*E18</f>
        <v>9078.1402799999996</v>
      </c>
    </row>
    <row r="19" spans="1:6" x14ac:dyDescent="0.2">
      <c r="A19" s="131">
        <v>1</v>
      </c>
      <c r="B19" s="93" t="s">
        <v>224</v>
      </c>
      <c r="C19" s="89">
        <v>645.29999999999995</v>
      </c>
      <c r="D19" s="131">
        <v>0.2</v>
      </c>
      <c r="E19" s="133">
        <v>12</v>
      </c>
      <c r="F19" s="115">
        <f t="shared" ref="F19" si="0">C19*E19</f>
        <v>7743.5999999999995</v>
      </c>
    </row>
    <row r="20" spans="1:6" x14ac:dyDescent="0.2">
      <c r="A20" s="89"/>
      <c r="B20" s="93" t="s">
        <v>219</v>
      </c>
      <c r="C20" s="89">
        <f>SUM(C16:C19)</f>
        <v>8471.2830000000013</v>
      </c>
      <c r="D20" s="131">
        <f>SUM(D16:D19)</f>
        <v>30.2</v>
      </c>
      <c r="E20" s="133">
        <v>12</v>
      </c>
      <c r="F20" s="122">
        <f>SUM(F16:F19)</f>
        <v>101655.39600000001</v>
      </c>
    </row>
    <row r="24" spans="1:6" x14ac:dyDescent="0.2">
      <c r="B24" s="102" t="s">
        <v>296</v>
      </c>
      <c r="C24" s="117">
        <f>E8+F20</f>
        <v>127742.00600000001</v>
      </c>
    </row>
  </sheetData>
  <mergeCells count="4">
    <mergeCell ref="A5:A6"/>
    <mergeCell ref="B5:B6"/>
    <mergeCell ref="A14:A15"/>
    <mergeCell ref="B14:B15"/>
  </mergeCells>
  <pageMargins left="0.70866141732283472" right="0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opLeftCell="A79" workbookViewId="0">
      <selection activeCell="C98" sqref="C98"/>
    </sheetView>
  </sheetViews>
  <sheetFormatPr defaultRowHeight="12.75" x14ac:dyDescent="0.2"/>
  <cols>
    <col min="1" max="1" width="3.5703125" customWidth="1"/>
    <col min="2" max="2" width="24.28515625" customWidth="1"/>
    <col min="3" max="3" width="21" customWidth="1"/>
    <col min="4" max="4" width="13.28515625" customWidth="1"/>
    <col min="5" max="5" width="13.5703125" customWidth="1"/>
    <col min="6" max="6" width="12.85546875" customWidth="1"/>
  </cols>
  <sheetData>
    <row r="1" spans="1:6" x14ac:dyDescent="0.2">
      <c r="A1" s="105" t="s">
        <v>233</v>
      </c>
    </row>
    <row r="2" spans="1:6" x14ac:dyDescent="0.2">
      <c r="A2" t="s">
        <v>209</v>
      </c>
      <c r="C2" s="90">
        <v>111</v>
      </c>
    </row>
    <row r="3" spans="1:6" x14ac:dyDescent="0.2">
      <c r="A3" s="91" t="s">
        <v>216</v>
      </c>
      <c r="D3" t="s">
        <v>293</v>
      </c>
    </row>
    <row r="5" spans="1:6" x14ac:dyDescent="0.2">
      <c r="A5" s="191" t="s">
        <v>210</v>
      </c>
      <c r="B5" s="191" t="s">
        <v>18</v>
      </c>
      <c r="C5" s="127" t="s">
        <v>217</v>
      </c>
      <c r="D5" s="125" t="s">
        <v>212</v>
      </c>
      <c r="E5" s="125" t="s">
        <v>214</v>
      </c>
    </row>
    <row r="6" spans="1:6" x14ac:dyDescent="0.2">
      <c r="A6" s="193"/>
      <c r="B6" s="193"/>
      <c r="C6" s="126" t="s">
        <v>211</v>
      </c>
      <c r="D6" s="126" t="s">
        <v>213</v>
      </c>
      <c r="E6" s="126" t="s">
        <v>215</v>
      </c>
    </row>
    <row r="7" spans="1:6" x14ac:dyDescent="0.2">
      <c r="A7" s="124">
        <v>1</v>
      </c>
      <c r="B7" s="93" t="s">
        <v>218</v>
      </c>
      <c r="C7" s="96">
        <v>323455.3</v>
      </c>
      <c r="D7" s="89">
        <v>12</v>
      </c>
      <c r="E7" s="96">
        <f>C7*D7</f>
        <v>3881463.5999999996</v>
      </c>
    </row>
    <row r="8" spans="1:6" x14ac:dyDescent="0.2">
      <c r="A8" s="89"/>
      <c r="B8" s="93" t="s">
        <v>219</v>
      </c>
      <c r="C8" s="96">
        <f>C7</f>
        <v>323455.3</v>
      </c>
      <c r="D8" s="89">
        <f>SUM(D7)</f>
        <v>12</v>
      </c>
      <c r="E8" s="96">
        <f>SUM(E7)</f>
        <v>3881463.5999999996</v>
      </c>
    </row>
    <row r="10" spans="1:6" x14ac:dyDescent="0.2">
      <c r="A10" s="91" t="s">
        <v>259</v>
      </c>
    </row>
    <row r="11" spans="1:6" x14ac:dyDescent="0.2">
      <c r="A11" t="s">
        <v>209</v>
      </c>
      <c r="C11" s="90">
        <v>119</v>
      </c>
    </row>
    <row r="12" spans="1:6" x14ac:dyDescent="0.2">
      <c r="A12" s="91" t="s">
        <v>216</v>
      </c>
      <c r="D12" t="s">
        <v>293</v>
      </c>
    </row>
    <row r="14" spans="1:6" x14ac:dyDescent="0.2">
      <c r="A14" s="191" t="s">
        <v>210</v>
      </c>
      <c r="B14" s="191" t="s">
        <v>18</v>
      </c>
      <c r="C14" s="127" t="s">
        <v>217</v>
      </c>
      <c r="D14" s="127" t="s">
        <v>222</v>
      </c>
      <c r="E14" s="125" t="s">
        <v>212</v>
      </c>
      <c r="F14" s="125" t="s">
        <v>214</v>
      </c>
    </row>
    <row r="15" spans="1:6" x14ac:dyDescent="0.2">
      <c r="A15" s="193"/>
      <c r="B15" s="193"/>
      <c r="C15" s="126" t="s">
        <v>211</v>
      </c>
      <c r="D15" s="128" t="s">
        <v>223</v>
      </c>
      <c r="E15" s="126" t="s">
        <v>213</v>
      </c>
      <c r="F15" s="126" t="s">
        <v>215</v>
      </c>
    </row>
    <row r="16" spans="1:6" x14ac:dyDescent="0.2">
      <c r="A16" s="126">
        <v>1</v>
      </c>
      <c r="B16" s="95" t="s">
        <v>220</v>
      </c>
      <c r="C16" s="97">
        <f>C7*D16/100</f>
        <v>71160.165999999997</v>
      </c>
      <c r="D16" s="126">
        <v>22</v>
      </c>
      <c r="E16" s="126">
        <v>12</v>
      </c>
      <c r="F16" s="115">
        <f>C16*E16</f>
        <v>853921.99199999997</v>
      </c>
    </row>
    <row r="17" spans="1:6" x14ac:dyDescent="0.2">
      <c r="A17" s="126">
        <v>2</v>
      </c>
      <c r="B17" s="95" t="s">
        <v>221</v>
      </c>
      <c r="C17" s="97">
        <f>C8*D17/100</f>
        <v>16496.220299999997</v>
      </c>
      <c r="D17" s="126">
        <v>5.0999999999999996</v>
      </c>
      <c r="E17" s="126">
        <v>12</v>
      </c>
      <c r="F17" s="115">
        <f>C17*E17</f>
        <v>197954.64359999995</v>
      </c>
    </row>
    <row r="18" spans="1:6" x14ac:dyDescent="0.2">
      <c r="A18" s="126">
        <v>3</v>
      </c>
      <c r="B18" s="95" t="s">
        <v>225</v>
      </c>
      <c r="C18" s="97">
        <f>C7*D18/100</f>
        <v>9380.2037</v>
      </c>
      <c r="D18" s="126">
        <v>2.9</v>
      </c>
      <c r="E18" s="126">
        <v>12</v>
      </c>
      <c r="F18" s="115">
        <f>C18*E18</f>
        <v>112562.44440000001</v>
      </c>
    </row>
    <row r="19" spans="1:6" x14ac:dyDescent="0.2">
      <c r="A19" s="124">
        <v>1</v>
      </c>
      <c r="B19" s="93" t="s">
        <v>224</v>
      </c>
      <c r="C19" s="89">
        <v>645.29999999999995</v>
      </c>
      <c r="D19" s="124">
        <v>0.2</v>
      </c>
      <c r="E19" s="126">
        <v>12</v>
      </c>
      <c r="F19" s="115">
        <f t="shared" ref="F19" si="0">C19*E19</f>
        <v>7743.5999999999995</v>
      </c>
    </row>
    <row r="20" spans="1:6" x14ac:dyDescent="0.2">
      <c r="A20" s="89"/>
      <c r="B20" s="93" t="s">
        <v>219</v>
      </c>
      <c r="C20" s="89">
        <f>SUM(C16:C19)</f>
        <v>97681.89</v>
      </c>
      <c r="D20" s="124">
        <f>SUM(D16:D19)</f>
        <v>30.2</v>
      </c>
      <c r="E20" s="126">
        <v>12</v>
      </c>
      <c r="F20" s="122">
        <f>SUM(F16:F19)</f>
        <v>1172182.68</v>
      </c>
    </row>
    <row r="22" spans="1:6" x14ac:dyDescent="0.2">
      <c r="A22" s="91" t="s">
        <v>234</v>
      </c>
    </row>
    <row r="23" spans="1:6" x14ac:dyDescent="0.2">
      <c r="A23" t="s">
        <v>209</v>
      </c>
      <c r="C23" s="90">
        <v>244</v>
      </c>
    </row>
    <row r="24" spans="1:6" x14ac:dyDescent="0.2">
      <c r="A24" s="91" t="s">
        <v>216</v>
      </c>
      <c r="D24" t="s">
        <v>293</v>
      </c>
    </row>
    <row r="26" spans="1:6" x14ac:dyDescent="0.2">
      <c r="A26" s="191" t="s">
        <v>210</v>
      </c>
      <c r="B26" s="191" t="s">
        <v>18</v>
      </c>
      <c r="C26" s="127" t="s">
        <v>228</v>
      </c>
      <c r="D26" s="125" t="s">
        <v>212</v>
      </c>
      <c r="E26" s="127" t="s">
        <v>231</v>
      </c>
      <c r="F26" s="125" t="s">
        <v>214</v>
      </c>
    </row>
    <row r="27" spans="1:6" x14ac:dyDescent="0.2">
      <c r="A27" s="193"/>
      <c r="B27" s="193"/>
      <c r="C27" s="128" t="s">
        <v>229</v>
      </c>
      <c r="D27" s="128" t="s">
        <v>230</v>
      </c>
      <c r="E27" s="128" t="s">
        <v>232</v>
      </c>
      <c r="F27" s="128" t="s">
        <v>211</v>
      </c>
    </row>
    <row r="28" spans="1:6" x14ac:dyDescent="0.2">
      <c r="A28" s="126">
        <v>1</v>
      </c>
      <c r="B28" s="95" t="s">
        <v>226</v>
      </c>
      <c r="C28" s="96">
        <v>1</v>
      </c>
      <c r="D28" s="126">
        <v>12</v>
      </c>
      <c r="E28" s="126">
        <v>1500</v>
      </c>
      <c r="F28" s="126">
        <f>D28*E28</f>
        <v>18000</v>
      </c>
    </row>
    <row r="29" spans="1:6" x14ac:dyDescent="0.2">
      <c r="A29" s="126">
        <v>2</v>
      </c>
      <c r="B29" s="95" t="s">
        <v>227</v>
      </c>
      <c r="C29" s="89">
        <v>1</v>
      </c>
      <c r="D29" s="126">
        <v>12</v>
      </c>
      <c r="E29" s="126">
        <v>1000</v>
      </c>
      <c r="F29" s="126">
        <f>D29*E29</f>
        <v>12000</v>
      </c>
    </row>
    <row r="30" spans="1:6" x14ac:dyDescent="0.2">
      <c r="A30" s="89"/>
      <c r="B30" s="93" t="s">
        <v>219</v>
      </c>
      <c r="C30" s="89">
        <f>SUM(C28:C29)</f>
        <v>2</v>
      </c>
      <c r="D30" s="124">
        <v>12</v>
      </c>
      <c r="E30" s="126">
        <v>12</v>
      </c>
      <c r="F30" s="126">
        <f>SUM(F28:F29)</f>
        <v>30000</v>
      </c>
    </row>
    <row r="32" spans="1:6" x14ac:dyDescent="0.2">
      <c r="A32" s="91" t="s">
        <v>235</v>
      </c>
    </row>
    <row r="33" spans="1:6" x14ac:dyDescent="0.2">
      <c r="A33" t="s">
        <v>209</v>
      </c>
      <c r="C33" s="90">
        <v>244</v>
      </c>
    </row>
    <row r="34" spans="1:6" x14ac:dyDescent="0.2">
      <c r="A34" s="91" t="s">
        <v>216</v>
      </c>
      <c r="D34" t="s">
        <v>293</v>
      </c>
    </row>
    <row r="36" spans="1:6" x14ac:dyDescent="0.2">
      <c r="A36" s="191" t="s">
        <v>210</v>
      </c>
      <c r="B36" s="191" t="s">
        <v>18</v>
      </c>
      <c r="C36" s="127" t="s">
        <v>250</v>
      </c>
      <c r="D36" s="125" t="s">
        <v>212</v>
      </c>
      <c r="E36" s="125" t="s">
        <v>214</v>
      </c>
      <c r="F36" s="100"/>
    </row>
    <row r="37" spans="1:6" x14ac:dyDescent="0.2">
      <c r="A37" s="193"/>
      <c r="B37" s="193"/>
      <c r="C37" s="128" t="s">
        <v>251</v>
      </c>
      <c r="D37" s="128" t="s">
        <v>230</v>
      </c>
      <c r="E37" s="128" t="s">
        <v>211</v>
      </c>
      <c r="F37" s="100"/>
    </row>
    <row r="38" spans="1:6" x14ac:dyDescent="0.2">
      <c r="A38" s="126">
        <v>1</v>
      </c>
      <c r="B38" s="95" t="s">
        <v>249</v>
      </c>
      <c r="C38" s="96">
        <v>12</v>
      </c>
      <c r="D38" s="126">
        <v>12</v>
      </c>
      <c r="E38" s="126">
        <v>60000</v>
      </c>
      <c r="F38" s="101"/>
    </row>
    <row r="39" spans="1:6" x14ac:dyDescent="0.2">
      <c r="A39" s="89"/>
      <c r="B39" s="93" t="s">
        <v>219</v>
      </c>
      <c r="C39" s="89">
        <f>SUM(C38:C38)</f>
        <v>12</v>
      </c>
      <c r="D39" s="124">
        <v>12</v>
      </c>
      <c r="E39" s="99">
        <f>SUM(E38:E38)</f>
        <v>60000</v>
      </c>
      <c r="F39" s="101"/>
    </row>
    <row r="41" spans="1:6" x14ac:dyDescent="0.2">
      <c r="A41" s="91" t="s">
        <v>236</v>
      </c>
    </row>
    <row r="42" spans="1:6" x14ac:dyDescent="0.2">
      <c r="A42" t="s">
        <v>209</v>
      </c>
      <c r="C42" s="90">
        <v>244</v>
      </c>
    </row>
    <row r="43" spans="1:6" x14ac:dyDescent="0.2">
      <c r="A43" s="91" t="s">
        <v>216</v>
      </c>
      <c r="D43" t="s">
        <v>293</v>
      </c>
    </row>
    <row r="45" spans="1:6" x14ac:dyDescent="0.2">
      <c r="A45" s="191" t="s">
        <v>210</v>
      </c>
      <c r="B45" s="191" t="s">
        <v>18</v>
      </c>
      <c r="C45" s="127" t="s">
        <v>240</v>
      </c>
      <c r="D45" s="125" t="s">
        <v>212</v>
      </c>
      <c r="E45" s="127" t="s">
        <v>231</v>
      </c>
      <c r="F45" s="125" t="s">
        <v>214</v>
      </c>
    </row>
    <row r="46" spans="1:6" x14ac:dyDescent="0.2">
      <c r="A46" s="193"/>
      <c r="B46" s="193"/>
      <c r="C46" s="128" t="s">
        <v>241</v>
      </c>
      <c r="D46" s="128" t="s">
        <v>230</v>
      </c>
      <c r="E46" s="128" t="s">
        <v>232</v>
      </c>
      <c r="F46" s="128" t="s">
        <v>211</v>
      </c>
    </row>
    <row r="47" spans="1:6" x14ac:dyDescent="0.2">
      <c r="A47" s="126">
        <v>1</v>
      </c>
      <c r="B47" s="95" t="s">
        <v>237</v>
      </c>
      <c r="C47" s="96">
        <v>1</v>
      </c>
      <c r="D47" s="126">
        <v>9</v>
      </c>
      <c r="E47" s="126">
        <v>1500</v>
      </c>
      <c r="F47" s="126">
        <v>122507</v>
      </c>
    </row>
    <row r="48" spans="1:6" x14ac:dyDescent="0.2">
      <c r="A48" s="126">
        <v>2</v>
      </c>
      <c r="B48" s="95" t="s">
        <v>239</v>
      </c>
      <c r="C48" s="89">
        <v>1</v>
      </c>
      <c r="D48" s="126">
        <v>12</v>
      </c>
      <c r="E48" s="126">
        <v>600</v>
      </c>
      <c r="F48" s="126">
        <v>5917.02</v>
      </c>
    </row>
    <row r="49" spans="1:6" x14ac:dyDescent="0.2">
      <c r="A49" s="126">
        <v>3</v>
      </c>
      <c r="B49" s="95" t="s">
        <v>238</v>
      </c>
      <c r="C49" s="89">
        <v>7000</v>
      </c>
      <c r="D49" s="126">
        <v>12</v>
      </c>
      <c r="E49" s="126">
        <v>6</v>
      </c>
      <c r="F49" s="126">
        <v>40000</v>
      </c>
    </row>
    <row r="50" spans="1:6" x14ac:dyDescent="0.2">
      <c r="A50" s="89"/>
      <c r="B50" s="93" t="s">
        <v>219</v>
      </c>
      <c r="C50" s="89">
        <f>SUM(C47:C48)</f>
        <v>2</v>
      </c>
      <c r="D50" s="124">
        <v>12</v>
      </c>
      <c r="E50" s="126">
        <v>12</v>
      </c>
      <c r="F50" s="122">
        <f>SUM(F47:F49)</f>
        <v>168424.02000000002</v>
      </c>
    </row>
    <row r="52" spans="1:6" x14ac:dyDescent="0.2">
      <c r="A52" s="91" t="s">
        <v>245</v>
      </c>
    </row>
    <row r="53" spans="1:6" x14ac:dyDescent="0.2">
      <c r="A53" t="s">
        <v>209</v>
      </c>
      <c r="C53" s="90">
        <v>244</v>
      </c>
    </row>
    <row r="54" spans="1:6" x14ac:dyDescent="0.2">
      <c r="A54" s="91" t="s">
        <v>216</v>
      </c>
      <c r="D54" t="s">
        <v>293</v>
      </c>
    </row>
    <row r="56" spans="1:6" x14ac:dyDescent="0.2">
      <c r="A56" s="191" t="s">
        <v>210</v>
      </c>
      <c r="B56" s="191" t="s">
        <v>18</v>
      </c>
      <c r="C56" s="196" t="s">
        <v>242</v>
      </c>
      <c r="D56" s="125" t="s">
        <v>212</v>
      </c>
      <c r="E56" s="125" t="s">
        <v>214</v>
      </c>
    </row>
    <row r="57" spans="1:6" x14ac:dyDescent="0.2">
      <c r="A57" s="193"/>
      <c r="B57" s="193"/>
      <c r="C57" s="197"/>
      <c r="D57" s="126" t="s">
        <v>243</v>
      </c>
      <c r="E57" s="126" t="s">
        <v>211</v>
      </c>
    </row>
    <row r="58" spans="1:6" x14ac:dyDescent="0.2">
      <c r="A58" s="124">
        <v>1</v>
      </c>
      <c r="B58" s="93" t="s">
        <v>246</v>
      </c>
      <c r="C58" s="89" t="s">
        <v>247</v>
      </c>
      <c r="D58" s="89">
        <v>4</v>
      </c>
      <c r="E58" s="89">
        <v>15600</v>
      </c>
    </row>
    <row r="59" spans="1:6" x14ac:dyDescent="0.2">
      <c r="A59" s="124">
        <v>2</v>
      </c>
      <c r="B59" s="93" t="s">
        <v>248</v>
      </c>
      <c r="C59" s="89" t="s">
        <v>247</v>
      </c>
      <c r="D59" s="89">
        <v>12</v>
      </c>
      <c r="E59" s="89">
        <v>12000</v>
      </c>
    </row>
    <row r="60" spans="1:6" x14ac:dyDescent="0.2">
      <c r="A60" s="124">
        <v>3</v>
      </c>
      <c r="B60" s="93" t="s">
        <v>264</v>
      </c>
      <c r="C60" s="89" t="s">
        <v>247</v>
      </c>
      <c r="D60" s="89">
        <v>12</v>
      </c>
      <c r="E60" s="89">
        <v>7200</v>
      </c>
    </row>
    <row r="61" spans="1:6" x14ac:dyDescent="0.2">
      <c r="A61" s="124">
        <v>4</v>
      </c>
      <c r="B61" s="93" t="s">
        <v>330</v>
      </c>
      <c r="C61" s="89" t="s">
        <v>247</v>
      </c>
      <c r="D61" s="89">
        <v>1</v>
      </c>
      <c r="E61" s="89">
        <v>28927</v>
      </c>
    </row>
    <row r="62" spans="1:6" x14ac:dyDescent="0.2">
      <c r="A62" s="124">
        <v>5</v>
      </c>
      <c r="B62" s="93" t="s">
        <v>331</v>
      </c>
      <c r="C62" s="89" t="s">
        <v>247</v>
      </c>
      <c r="D62" s="89">
        <v>1</v>
      </c>
      <c r="E62" s="89">
        <v>1855</v>
      </c>
    </row>
    <row r="63" spans="1:6" x14ac:dyDescent="0.2">
      <c r="A63" s="124">
        <v>5</v>
      </c>
      <c r="B63" s="93" t="s">
        <v>149</v>
      </c>
      <c r="C63" s="89" t="s">
        <v>247</v>
      </c>
      <c r="D63" s="89"/>
      <c r="E63" s="89">
        <v>14768</v>
      </c>
    </row>
    <row r="64" spans="1:6" x14ac:dyDescent="0.2">
      <c r="A64" s="89"/>
      <c r="B64" s="93" t="s">
        <v>219</v>
      </c>
      <c r="C64" s="89" t="str">
        <f>C58</f>
        <v>Здание</v>
      </c>
      <c r="D64" s="89">
        <f>SUM(D58)</f>
        <v>4</v>
      </c>
      <c r="E64" s="89">
        <f>SUM(E58:E63)</f>
        <v>80350</v>
      </c>
    </row>
    <row r="66" spans="1:4" x14ac:dyDescent="0.2">
      <c r="A66" s="91" t="s">
        <v>244</v>
      </c>
    </row>
    <row r="67" spans="1:4" x14ac:dyDescent="0.2">
      <c r="A67" t="s">
        <v>209</v>
      </c>
      <c r="C67" s="90">
        <v>244</v>
      </c>
    </row>
    <row r="68" spans="1:4" x14ac:dyDescent="0.2">
      <c r="A68" s="91" t="s">
        <v>216</v>
      </c>
      <c r="D68" t="s">
        <v>293</v>
      </c>
    </row>
    <row r="70" spans="1:4" x14ac:dyDescent="0.2">
      <c r="A70" s="191" t="s">
        <v>210</v>
      </c>
      <c r="B70" s="191" t="s">
        <v>18</v>
      </c>
      <c r="C70" s="196" t="s">
        <v>253</v>
      </c>
      <c r="D70" s="125" t="s">
        <v>214</v>
      </c>
    </row>
    <row r="71" spans="1:4" x14ac:dyDescent="0.2">
      <c r="A71" s="193"/>
      <c r="B71" s="193"/>
      <c r="C71" s="197"/>
      <c r="D71" s="126" t="s">
        <v>211</v>
      </c>
    </row>
    <row r="72" spans="1:4" x14ac:dyDescent="0.2">
      <c r="A72" s="124">
        <v>1</v>
      </c>
      <c r="B72" s="93" t="s">
        <v>252</v>
      </c>
      <c r="C72" s="89">
        <v>4</v>
      </c>
      <c r="D72" s="89">
        <v>12000</v>
      </c>
    </row>
    <row r="73" spans="1:4" x14ac:dyDescent="0.2">
      <c r="A73" s="124">
        <v>2</v>
      </c>
      <c r="B73" s="93" t="s">
        <v>254</v>
      </c>
      <c r="C73" s="89">
        <v>6</v>
      </c>
      <c r="D73" s="89">
        <v>33600</v>
      </c>
    </row>
    <row r="74" spans="1:4" x14ac:dyDescent="0.2">
      <c r="A74" s="124">
        <v>3</v>
      </c>
      <c r="B74" s="93" t="s">
        <v>332</v>
      </c>
      <c r="C74" s="89"/>
      <c r="D74" s="89">
        <v>93979.7</v>
      </c>
    </row>
    <row r="75" spans="1:4" x14ac:dyDescent="0.2">
      <c r="A75" s="89"/>
      <c r="B75" s="93" t="s">
        <v>219</v>
      </c>
      <c r="C75" s="89">
        <f>C72</f>
        <v>4</v>
      </c>
      <c r="D75" s="89">
        <f>SUM(D72:D74)</f>
        <v>139579.70000000001</v>
      </c>
    </row>
    <row r="77" spans="1:4" x14ac:dyDescent="0.2">
      <c r="A77" s="91" t="s">
        <v>255</v>
      </c>
    </row>
    <row r="78" spans="1:4" x14ac:dyDescent="0.2">
      <c r="A78" t="s">
        <v>209</v>
      </c>
      <c r="C78" s="90">
        <v>244</v>
      </c>
    </row>
    <row r="79" spans="1:4" x14ac:dyDescent="0.2">
      <c r="A79" s="91" t="s">
        <v>216</v>
      </c>
      <c r="D79" t="s">
        <v>293</v>
      </c>
    </row>
    <row r="81" spans="1:5" x14ac:dyDescent="0.2">
      <c r="A81" s="191" t="s">
        <v>210</v>
      </c>
      <c r="B81" s="191" t="s">
        <v>18</v>
      </c>
      <c r="C81" s="196" t="s">
        <v>212</v>
      </c>
      <c r="D81" s="191" t="s">
        <v>257</v>
      </c>
      <c r="E81" s="125" t="s">
        <v>214</v>
      </c>
    </row>
    <row r="82" spans="1:5" x14ac:dyDescent="0.2">
      <c r="A82" s="193"/>
      <c r="B82" s="193"/>
      <c r="C82" s="197"/>
      <c r="D82" s="193"/>
      <c r="E82" s="126" t="s">
        <v>211</v>
      </c>
    </row>
    <row r="83" spans="1:5" x14ac:dyDescent="0.2">
      <c r="A83" s="124">
        <v>1</v>
      </c>
      <c r="B83" s="93" t="s">
        <v>256</v>
      </c>
      <c r="C83" s="89">
        <v>6</v>
      </c>
      <c r="D83" s="89">
        <v>5000</v>
      </c>
      <c r="E83" s="89">
        <f>C83*D83</f>
        <v>30000</v>
      </c>
    </row>
    <row r="84" spans="1:5" x14ac:dyDescent="0.2">
      <c r="A84" s="124">
        <v>2</v>
      </c>
      <c r="B84" s="93" t="s">
        <v>258</v>
      </c>
      <c r="C84" s="89">
        <v>6</v>
      </c>
      <c r="D84" s="89">
        <v>2500</v>
      </c>
      <c r="E84" s="89">
        <f>C84*D84</f>
        <v>15000</v>
      </c>
    </row>
    <row r="85" spans="1:5" x14ac:dyDescent="0.2">
      <c r="A85" s="89"/>
      <c r="B85" s="93" t="s">
        <v>219</v>
      </c>
      <c r="C85" s="89">
        <f>SUM(C83:C84)</f>
        <v>12</v>
      </c>
      <c r="D85" s="89">
        <f>SUM(D83)</f>
        <v>5000</v>
      </c>
      <c r="E85" s="89">
        <f>SUM(E83:E84)</f>
        <v>45000</v>
      </c>
    </row>
    <row r="87" spans="1:5" x14ac:dyDescent="0.2">
      <c r="A87" s="91" t="s">
        <v>263</v>
      </c>
    </row>
    <row r="88" spans="1:5" x14ac:dyDescent="0.2">
      <c r="A88" t="s">
        <v>209</v>
      </c>
      <c r="C88" s="90">
        <v>244</v>
      </c>
    </row>
    <row r="89" spans="1:5" x14ac:dyDescent="0.2">
      <c r="A89" s="91" t="s">
        <v>216</v>
      </c>
      <c r="D89" t="s">
        <v>294</v>
      </c>
    </row>
    <row r="91" spans="1:5" x14ac:dyDescent="0.2">
      <c r="A91" s="191" t="s">
        <v>210</v>
      </c>
      <c r="B91" s="191" t="s">
        <v>18</v>
      </c>
      <c r="C91" s="196" t="s">
        <v>212</v>
      </c>
      <c r="D91" s="191" t="s">
        <v>257</v>
      </c>
      <c r="E91" s="125" t="s">
        <v>214</v>
      </c>
    </row>
    <row r="92" spans="1:5" x14ac:dyDescent="0.2">
      <c r="A92" s="193"/>
      <c r="B92" s="193"/>
      <c r="C92" s="197"/>
      <c r="D92" s="193"/>
      <c r="E92" s="126" t="s">
        <v>211</v>
      </c>
    </row>
    <row r="93" spans="1:5" x14ac:dyDescent="0.2">
      <c r="A93" s="124">
        <v>1</v>
      </c>
      <c r="B93" s="93" t="s">
        <v>256</v>
      </c>
      <c r="C93" s="89">
        <v>6</v>
      </c>
      <c r="D93" s="89">
        <v>5000</v>
      </c>
      <c r="E93" s="89">
        <v>30000</v>
      </c>
    </row>
    <row r="94" spans="1:5" x14ac:dyDescent="0.2">
      <c r="A94" s="124">
        <v>2</v>
      </c>
      <c r="B94" s="93" t="s">
        <v>258</v>
      </c>
      <c r="C94" s="89">
        <v>0</v>
      </c>
      <c r="D94" s="89">
        <v>0</v>
      </c>
      <c r="E94" s="89">
        <f>C94*D94</f>
        <v>0</v>
      </c>
    </row>
    <row r="95" spans="1:5" x14ac:dyDescent="0.2">
      <c r="A95" s="89"/>
      <c r="B95" s="93" t="s">
        <v>219</v>
      </c>
      <c r="C95" s="89">
        <f>SUM(C93:C94)</f>
        <v>6</v>
      </c>
      <c r="D95" s="89">
        <f>SUM(D93)</f>
        <v>5000</v>
      </c>
      <c r="E95" s="89">
        <f>SUM(E93:E94)</f>
        <v>30000</v>
      </c>
    </row>
    <row r="98" spans="2:3" x14ac:dyDescent="0.2">
      <c r="B98" s="102" t="s">
        <v>296</v>
      </c>
      <c r="C98" s="117">
        <f>E8+F20+F30+E39+F50+E64+D75+E85+E95</f>
        <v>5606999.9999999991</v>
      </c>
    </row>
  </sheetData>
  <mergeCells count="24">
    <mergeCell ref="D81:D82"/>
    <mergeCell ref="A91:A92"/>
    <mergeCell ref="B91:B92"/>
    <mergeCell ref="C91:C92"/>
    <mergeCell ref="D91:D92"/>
    <mergeCell ref="C56:C57"/>
    <mergeCell ref="A70:A71"/>
    <mergeCell ref="B70:B71"/>
    <mergeCell ref="C70:C71"/>
    <mergeCell ref="A81:A82"/>
    <mergeCell ref="B81:B82"/>
    <mergeCell ref="C81:C82"/>
    <mergeCell ref="A36:A37"/>
    <mergeCell ref="B36:B37"/>
    <mergeCell ref="A45:A46"/>
    <mergeCell ref="B45:B46"/>
    <mergeCell ref="A56:A57"/>
    <mergeCell ref="B56:B57"/>
    <mergeCell ref="A5:A6"/>
    <mergeCell ref="B5:B6"/>
    <mergeCell ref="A14:A15"/>
    <mergeCell ref="B14:B15"/>
    <mergeCell ref="A26:A27"/>
    <mergeCell ref="B26:B2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4</vt:i4>
      </vt:variant>
    </vt:vector>
  </HeadingPairs>
  <TitlesOfParts>
    <vt:vector size="16" baseType="lpstr">
      <vt:lpstr>ФХД (стр.1)</vt:lpstr>
      <vt:lpstr>ФХД (стр.2)</vt:lpstr>
      <vt:lpstr>Лист1</vt:lpstr>
      <vt:lpstr>ФХД</vt:lpstr>
      <vt:lpstr>ФХД (стр.5)</vt:lpstr>
      <vt:lpstr>Расчет  50300 (2)</vt:lpstr>
      <vt:lpstr>Расчет  50300</vt:lpstr>
      <vt:lpstr>Расчет  50500</vt:lpstr>
      <vt:lpstr>Расчет  50400 (2)</vt:lpstr>
      <vt:lpstr>Расчет  50400</vt:lpstr>
      <vt:lpstr>ФХД (стр.6)</vt:lpstr>
      <vt:lpstr>на 01.01.2018г     </vt:lpstr>
      <vt:lpstr>'ФХД (стр.1)'!IS_DOCUMENT</vt:lpstr>
      <vt:lpstr>'ФХД (стр.2)'!IS_DOCUMENT</vt:lpstr>
      <vt:lpstr>'ФХД (стр.5)'!IS_DOCUMENT</vt:lpstr>
      <vt:lpstr>'ФХД (стр.6)'!IS_DOCUMENT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dc:description>POI HSSF rep:2.38.2.84</dc:description>
  <cp:lastModifiedBy>Buh</cp:lastModifiedBy>
  <cp:lastPrinted>2019-04-04T05:20:10Z</cp:lastPrinted>
  <dcterms:created xsi:type="dcterms:W3CDTF">2016-02-11T11:30:22Z</dcterms:created>
  <dcterms:modified xsi:type="dcterms:W3CDTF">2019-04-04T05:20:11Z</dcterms:modified>
</cp:coreProperties>
</file>